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5820" activeTab="0"/>
  </bookViews>
  <sheets>
    <sheet name="Mode d'emploi" sheetId="1" r:id="rId1"/>
    <sheet name="TESTS" sheetId="2" r:id="rId2"/>
    <sheet name="Saisies" sheetId="3" r:id="rId3"/>
    <sheet name="Stats" sheetId="4" r:id="rId4"/>
    <sheet name="Compétence_PackEPS" sheetId="5" r:id="rId5"/>
    <sheet name="Paramètres" sheetId="6" r:id="rId6"/>
  </sheets>
  <externalReferences>
    <externalReference r:id="rId9"/>
  </externalReferences>
  <definedNames>
    <definedName name="_xlnm._FilterDatabase" localSheetId="2" hidden="1">'Saisies'!$C$1:$G$50</definedName>
    <definedName name="annee">'Paramètres'!$B$1</definedName>
    <definedName name="appel">'[1]Paramètres'!$B$4:$B$17</definedName>
    <definedName name="appel1">'Saisies'!$C$2:$C$181</definedName>
    <definedName name="Classe1">'Saisies'!$E$2</definedName>
    <definedName name="Classe10">'Saisies'!$E$11</definedName>
    <definedName name="Classe100">'Saisies'!$E$101</definedName>
    <definedName name="Classe101">'Saisies'!$E$102</definedName>
    <definedName name="Classe102">'Saisies'!$E$103</definedName>
    <definedName name="Classe103">'Saisies'!$E$104</definedName>
    <definedName name="Classe104">'Saisies'!$E$105</definedName>
    <definedName name="Classe105">'Saisies'!$E$106</definedName>
    <definedName name="Classe106">'Saisies'!$E$107</definedName>
    <definedName name="Classe107">'Saisies'!$E$108</definedName>
    <definedName name="Classe108">'Saisies'!$E$109</definedName>
    <definedName name="Classe109">'Saisies'!$E$110</definedName>
    <definedName name="Classe11">'Saisies'!$E$12</definedName>
    <definedName name="Classe110">'Saisies'!$E$111</definedName>
    <definedName name="Classe111">'Saisies'!$E$112</definedName>
    <definedName name="Classe112">'Saisies'!$E$113</definedName>
    <definedName name="Classe113">'Saisies'!$E$114</definedName>
    <definedName name="Classe114">'Saisies'!$E$115</definedName>
    <definedName name="Classe115">'Saisies'!$E$116</definedName>
    <definedName name="Classe116">'Saisies'!$E$117</definedName>
    <definedName name="Classe117">'Saisies'!$E$118</definedName>
    <definedName name="Classe118">'Saisies'!$E$119</definedName>
    <definedName name="Classe119">'Saisies'!$E$120</definedName>
    <definedName name="Classe12">'Saisies'!$E$13</definedName>
    <definedName name="Classe120">'Saisies'!$E$121</definedName>
    <definedName name="Classe121">'Saisies'!$E$122</definedName>
    <definedName name="Classe122">'Saisies'!$E$123</definedName>
    <definedName name="Classe123">'Saisies'!$E$124</definedName>
    <definedName name="Classe124">'Saisies'!$E$125</definedName>
    <definedName name="Classe125">'Saisies'!$E$126</definedName>
    <definedName name="Classe126">'Saisies'!$E$127</definedName>
    <definedName name="Classe127">'Saisies'!$E$128</definedName>
    <definedName name="Classe128">'Saisies'!$E$129</definedName>
    <definedName name="Classe129">'Saisies'!$E$130</definedName>
    <definedName name="Classe13">'Saisies'!$E$14</definedName>
    <definedName name="Classe130">'Saisies'!$E$131</definedName>
    <definedName name="Classe131">'Saisies'!$E$132</definedName>
    <definedName name="Classe132">'Saisies'!$E$133</definedName>
    <definedName name="Classe133">'Saisies'!$E$134</definedName>
    <definedName name="Classe134">'Saisies'!$E$135</definedName>
    <definedName name="Classe135">'Saisies'!$E$136</definedName>
    <definedName name="Classe136">'Saisies'!$E$137</definedName>
    <definedName name="Classe137">'Saisies'!$E$138</definedName>
    <definedName name="Classe138">'Saisies'!$E$139</definedName>
    <definedName name="Classe139">'Saisies'!$E$140</definedName>
    <definedName name="Classe14">'Saisies'!$E$15</definedName>
    <definedName name="Classe140">'Saisies'!$E$141</definedName>
    <definedName name="Classe141">'Saisies'!$E$142</definedName>
    <definedName name="Classe142">'Saisies'!$E$143</definedName>
    <definedName name="Classe143">'Saisies'!$E$144</definedName>
    <definedName name="Classe144">'Saisies'!$E$145</definedName>
    <definedName name="Classe145">'Saisies'!$E$146</definedName>
    <definedName name="Classe146">'Saisies'!$E$147</definedName>
    <definedName name="Classe147">'Saisies'!$E$148</definedName>
    <definedName name="Classe148">'Saisies'!$E$149</definedName>
    <definedName name="Classe149">'Saisies'!$E$150</definedName>
    <definedName name="Classe15">'Saisies'!$E$16</definedName>
    <definedName name="Classe150">'Saisies'!$E$151</definedName>
    <definedName name="Classe151">'Saisies'!$E$152</definedName>
    <definedName name="Classe152">'Saisies'!$E$153</definedName>
    <definedName name="Classe153">'Saisies'!$E$154</definedName>
    <definedName name="Classe154">'Saisies'!$E$155</definedName>
    <definedName name="Classe155">'Saisies'!$E$156</definedName>
    <definedName name="Classe156">'Saisies'!$E$157</definedName>
    <definedName name="Classe157">'Saisies'!$E$158</definedName>
    <definedName name="Classe158">'Saisies'!$E$159</definedName>
    <definedName name="Classe159">'Saisies'!$E$160</definedName>
    <definedName name="Classe16">'Saisies'!$E$17</definedName>
    <definedName name="Classe160">'Saisies'!$E$161</definedName>
    <definedName name="Classe161">'Saisies'!$E$162</definedName>
    <definedName name="Classe162">'Saisies'!$E$163</definedName>
    <definedName name="Classe163">'Saisies'!$E$164</definedName>
    <definedName name="Classe164">'Saisies'!$E$165</definedName>
    <definedName name="Classe165">'Saisies'!$E$166</definedName>
    <definedName name="Classe166">'Saisies'!$E$167</definedName>
    <definedName name="Classe167">'Saisies'!$E$168</definedName>
    <definedName name="Classe168">'Saisies'!$E$169</definedName>
    <definedName name="Classe169">'Saisies'!$E$170</definedName>
    <definedName name="Classe17">'Saisies'!$E$18</definedName>
    <definedName name="Classe170">'Saisies'!$E$171</definedName>
    <definedName name="Classe171">'Saisies'!$E$172</definedName>
    <definedName name="Classe172">'Saisies'!$E$173</definedName>
    <definedName name="Classe173">'Saisies'!$E$174</definedName>
    <definedName name="Classe174">'Saisies'!$E$175</definedName>
    <definedName name="Classe175">'Saisies'!$E$176</definedName>
    <definedName name="Classe176">'Saisies'!$E$177</definedName>
    <definedName name="Classe177">'Saisies'!$E$178</definedName>
    <definedName name="Classe178">'Saisies'!$E$179</definedName>
    <definedName name="Classe179">'Saisies'!$E$180</definedName>
    <definedName name="Classe18">'Saisies'!$E$19</definedName>
    <definedName name="Classe180">'Saisies'!$E$181</definedName>
    <definedName name="Classe19">'Saisies'!$E$20</definedName>
    <definedName name="Classe2">'Saisies'!$E$3</definedName>
    <definedName name="Classe20">'Saisies'!$E$21</definedName>
    <definedName name="Classe21">'Saisies'!$E$22</definedName>
    <definedName name="Classe22">'Saisies'!$E$23</definedName>
    <definedName name="Classe23">'Saisies'!$E$24</definedName>
    <definedName name="Classe24">'Saisies'!$E$25</definedName>
    <definedName name="Classe25">'Saisies'!$E$26</definedName>
    <definedName name="Classe26">'Saisies'!$E$27</definedName>
    <definedName name="Classe27">'Saisies'!$E$28</definedName>
    <definedName name="Classe28">'Saisies'!$E$29</definedName>
    <definedName name="Classe29">'Saisies'!$E$30</definedName>
    <definedName name="Classe3">'Saisies'!$E$4</definedName>
    <definedName name="Classe30">'Saisies'!$E$31</definedName>
    <definedName name="Classe31">'Saisies'!$E$32</definedName>
    <definedName name="Classe32">'Saisies'!$E$33</definedName>
    <definedName name="Classe33">'Saisies'!$E$34</definedName>
    <definedName name="Classe34">'Saisies'!$E$35</definedName>
    <definedName name="Classe35">'Saisies'!$E$36</definedName>
    <definedName name="Classe36">'Saisies'!$E$37</definedName>
    <definedName name="Classe37">'Saisies'!$E$38</definedName>
    <definedName name="Classe38">'Saisies'!$E$39</definedName>
    <definedName name="Classe39">'Saisies'!$E$40</definedName>
    <definedName name="Classe4">'Saisies'!$E$5</definedName>
    <definedName name="Classe40">'Saisies'!$E$41</definedName>
    <definedName name="Classe41">'Saisies'!$E$42</definedName>
    <definedName name="Classe42">'Saisies'!$E$43</definedName>
    <definedName name="Classe43">'Saisies'!$E$44</definedName>
    <definedName name="Classe44">'Saisies'!$E$45</definedName>
    <definedName name="Classe45">'Saisies'!$E$46</definedName>
    <definedName name="Classe46">'Saisies'!$E$47</definedName>
    <definedName name="Classe47">'Saisies'!$E$48</definedName>
    <definedName name="Classe48">'Saisies'!$E$49</definedName>
    <definedName name="Classe49">'Saisies'!$E$50</definedName>
    <definedName name="Classe5">'Saisies'!$E$6</definedName>
    <definedName name="Classe50">'Saisies'!$E$51</definedName>
    <definedName name="Classe51">'Saisies'!$E$52</definedName>
    <definedName name="Classe52">'Saisies'!$E$53</definedName>
    <definedName name="Classe53">'Saisies'!$E$54</definedName>
    <definedName name="Classe54">'Saisies'!$E$55</definedName>
    <definedName name="Classe55">'Saisies'!$E$56</definedName>
    <definedName name="Classe56">'Saisies'!$E$57</definedName>
    <definedName name="Classe57">'Saisies'!$E$58</definedName>
    <definedName name="Classe58">'Saisies'!$E$59</definedName>
    <definedName name="Classe59">'Saisies'!$E$60</definedName>
    <definedName name="Classe6">'Saisies'!$E$7</definedName>
    <definedName name="Classe60">'Saisies'!$E$61</definedName>
    <definedName name="Classe61">'Saisies'!$E$62</definedName>
    <definedName name="Classe62">'Saisies'!$E$63</definedName>
    <definedName name="Classe63">'Saisies'!$E$64</definedName>
    <definedName name="Classe64">'Saisies'!$E$65</definedName>
    <definedName name="Classe65">'Saisies'!$E$66</definedName>
    <definedName name="Classe66">'Saisies'!$E$67</definedName>
    <definedName name="Classe67">'Saisies'!$E$68</definedName>
    <definedName name="Classe68">'Saisies'!$E$69</definedName>
    <definedName name="Classe69">'Saisies'!$E$70</definedName>
    <definedName name="Classe7">'Saisies'!$E$8</definedName>
    <definedName name="Classe70">'Saisies'!$E$71</definedName>
    <definedName name="Classe71">'Saisies'!$E$72</definedName>
    <definedName name="Classe72">'Saisies'!$E$73</definedName>
    <definedName name="Classe73">'Saisies'!$E$74</definedName>
    <definedName name="Classe74">'Saisies'!$E$75</definedName>
    <definedName name="Classe75">'Saisies'!$E$76</definedName>
    <definedName name="Classe76">'Saisies'!$E$77</definedName>
    <definedName name="Classe77">'Saisies'!$E$78</definedName>
    <definedName name="Classe78">'Saisies'!$E$79</definedName>
    <definedName name="Classe79">'Saisies'!$E$80</definedName>
    <definedName name="Classe8">'Saisies'!$E$9</definedName>
    <definedName name="Classe80">'Saisies'!$E$81</definedName>
    <definedName name="Classe81">'Saisies'!$E$82</definedName>
    <definedName name="Classe82">'Saisies'!$E$83</definedName>
    <definedName name="Classe83">'Saisies'!$E$84</definedName>
    <definedName name="Classe84">'Saisies'!$E$85</definedName>
    <definedName name="Classe85">'Saisies'!$E$86</definedName>
    <definedName name="Classe86">'Saisies'!$E$87</definedName>
    <definedName name="Classe87">'Saisies'!$E$88</definedName>
    <definedName name="Classe88">'Saisies'!$E$89</definedName>
    <definedName name="Classe89">'Saisies'!$E$90</definedName>
    <definedName name="Classe9">'Saisies'!$E$10</definedName>
    <definedName name="Classe90">'Saisies'!$E$91</definedName>
    <definedName name="Classe91">'Saisies'!$E$92</definedName>
    <definedName name="Classe92">'Saisies'!$E$93</definedName>
    <definedName name="Classe93">'Saisies'!$E$94</definedName>
    <definedName name="Classe94">'Saisies'!$E$95</definedName>
    <definedName name="Classe95">'Saisies'!$E$96</definedName>
    <definedName name="Classe96">'Saisies'!$E$97</definedName>
    <definedName name="Classe97">'Saisies'!$E$98</definedName>
    <definedName name="Classe98">'Saisies'!$E$99</definedName>
    <definedName name="Classe99">'Saisies'!$E$100</definedName>
    <definedName name="entree">'[1]Saisies'!$U$2:$U$152</definedName>
    <definedName name="feminin">'[1]Paramètres'!$B$20</definedName>
    <definedName name="groupes">'[1]Paramètres'!$D$18:$D$31</definedName>
    <definedName name="immersion1">'[1]Saisies'!$V$2:$V$152</definedName>
    <definedName name="immersion2">'[1]Saisies'!$Y$2:$Y$152</definedName>
    <definedName name="_xlnm.Print_Titles" localSheetId="2">'Saisies'!$D:$G,'Saisies'!$1:$1</definedName>
    <definedName name="masculin">'[1]Paramètres'!$B$21</definedName>
    <definedName name="n_test2">'Paramètres'!$G$12</definedName>
    <definedName name="n_test3">'Paramètres'!$G$15</definedName>
    <definedName name="n_valide">'Paramètres'!$G$9</definedName>
    <definedName name="nage">'[1]Saisies'!$W$2:$W$152</definedName>
    <definedName name="nom">'[1]Saisies'!$F$2:$F$152</definedName>
    <definedName name="NomPrenom1">'Saisies'!$F$2</definedName>
    <definedName name="NomPrenom10">'Saisies'!$F$11</definedName>
    <definedName name="NomPrenom100">'Saisies'!$F$101</definedName>
    <definedName name="NomPrenom101">'Saisies'!$F$102</definedName>
    <definedName name="NomPrenom102">'Saisies'!$F$103</definedName>
    <definedName name="NomPrenom103">'Saisies'!$F$104</definedName>
    <definedName name="NomPrenom104">'Saisies'!$F$105</definedName>
    <definedName name="NomPrenom105">'Saisies'!$F$106</definedName>
    <definedName name="NomPrenom106">'Saisies'!$F$107</definedName>
    <definedName name="NomPrenom107">'Saisies'!$F$108</definedName>
    <definedName name="NomPrenom108">'Saisies'!$F$109</definedName>
    <definedName name="NomPrenom109">'Saisies'!$F$110</definedName>
    <definedName name="NomPrenom11">'Saisies'!$F$12</definedName>
    <definedName name="NomPrenom110">'Saisies'!$F$111</definedName>
    <definedName name="NomPrenom111">'Saisies'!$F$112</definedName>
    <definedName name="NomPrenom112">'Saisies'!$F$113</definedName>
    <definedName name="NomPrenom113">'Saisies'!$F$114</definedName>
    <definedName name="NomPrenom114">'Saisies'!$F$115</definedName>
    <definedName name="NomPrenom115">'Saisies'!$F$116</definedName>
    <definedName name="NomPrenom116">'Saisies'!$F$117</definedName>
    <definedName name="NomPrenom117">'Saisies'!$F$118</definedName>
    <definedName name="NomPrenom118">'Saisies'!$F$119</definedName>
    <definedName name="NomPrenom119">'Saisies'!$F$120</definedName>
    <definedName name="NomPrenom12">'Saisies'!$F$13</definedName>
    <definedName name="NomPrenom120">'Saisies'!$F$121</definedName>
    <definedName name="NomPrenom121">'Saisies'!$F$122</definedName>
    <definedName name="NomPrenom122">'Saisies'!$F$123</definedName>
    <definedName name="NomPrenom123">'Saisies'!$F$124</definedName>
    <definedName name="NomPrenom124">'Saisies'!$F$125</definedName>
    <definedName name="NomPrenom125">'Saisies'!$F$126</definedName>
    <definedName name="NomPrenom126">'Saisies'!$F$127</definedName>
    <definedName name="NomPrenom127">'Saisies'!$F$128</definedName>
    <definedName name="NomPrenom128">'Saisies'!$F$129</definedName>
    <definedName name="NomPrenom129">'Saisies'!$F$130</definedName>
    <definedName name="NomPrenom13">'Saisies'!$F$14</definedName>
    <definedName name="NomPrenom130">'Saisies'!$F$131</definedName>
    <definedName name="NomPrenom131">'Saisies'!$F$132</definedName>
    <definedName name="NomPrenom132">'Saisies'!$F$133</definedName>
    <definedName name="NomPrenom133">'Saisies'!$F$134</definedName>
    <definedName name="NomPrenom134">'Saisies'!$F$135</definedName>
    <definedName name="NomPrenom135">'Saisies'!$F$136</definedName>
    <definedName name="NomPrenom136">'Saisies'!$F$137</definedName>
    <definedName name="NomPrenom137">'Saisies'!$F$138</definedName>
    <definedName name="NomPrenom138">'Saisies'!$F$139</definedName>
    <definedName name="NomPrenom139">'Saisies'!$F$140</definedName>
    <definedName name="NomPrenom14">'Saisies'!$F$15</definedName>
    <definedName name="NomPrenom140">'Saisies'!$F$141</definedName>
    <definedName name="NomPrenom141">'Saisies'!$F$142</definedName>
    <definedName name="NomPrenom142">'Saisies'!$F$143</definedName>
    <definedName name="NomPrenom143">'Saisies'!$F$144</definedName>
    <definedName name="NomPrenom144">'Saisies'!$F$145</definedName>
    <definedName name="NomPrenom145">'Saisies'!$F$146</definedName>
    <definedName name="NomPrenom146">'Saisies'!$F$147</definedName>
    <definedName name="NomPrenom147">'Saisies'!$F$148</definedName>
    <definedName name="NomPrenom148">'Saisies'!$F$149</definedName>
    <definedName name="NomPrenom149">'Saisies'!$F$150</definedName>
    <definedName name="NomPrenom15">'Saisies'!$F$16</definedName>
    <definedName name="NomPrenom150">'Saisies'!$F$151</definedName>
    <definedName name="NomPrenom151">'Saisies'!$F$152</definedName>
    <definedName name="NomPrenom152">'Saisies'!$F$153</definedName>
    <definedName name="NomPrenom153">'Saisies'!$F$154</definedName>
    <definedName name="NomPrenom154">'Saisies'!$F$155</definedName>
    <definedName name="NomPrenom155">'Saisies'!$F$156</definedName>
    <definedName name="NomPrenom156">'Saisies'!$F$157</definedName>
    <definedName name="NomPrenom157">'Saisies'!$F$158</definedName>
    <definedName name="NomPrenom158">'Saisies'!$F$159</definedName>
    <definedName name="NomPrenom159">'Saisies'!$F$160</definedName>
    <definedName name="NomPrenom16">'Saisies'!$F$17</definedName>
    <definedName name="NomPrenom160">'Saisies'!$F$161</definedName>
    <definedName name="NomPrenom161">'Saisies'!$F$162</definedName>
    <definedName name="NomPrenom162">'Saisies'!$F$163</definedName>
    <definedName name="NomPrenom163">'Saisies'!$F$164</definedName>
    <definedName name="NomPrenom164">'Saisies'!$F$165</definedName>
    <definedName name="NomPrenom165">'Saisies'!$F$166</definedName>
    <definedName name="NomPrenom166">'Saisies'!$F$167</definedName>
    <definedName name="NomPrenom167">'Saisies'!$F$168</definedName>
    <definedName name="NomPrenom168">'Saisies'!$F$169</definedName>
    <definedName name="NomPrenom169">'Saisies'!$F$170</definedName>
    <definedName name="NomPrenom17">'Saisies'!$F$18</definedName>
    <definedName name="NomPrenom170">'Saisies'!$F$171</definedName>
    <definedName name="NomPrenom171">'Saisies'!$F$172</definedName>
    <definedName name="NomPrenom172">'Saisies'!$F$173</definedName>
    <definedName name="NomPrenom173">'Saisies'!$F$174</definedName>
    <definedName name="NomPrenom174">'Saisies'!$F$175</definedName>
    <definedName name="NomPrenom175">'Saisies'!$F$176</definedName>
    <definedName name="NomPrenom176">'Saisies'!$F$177</definedName>
    <definedName name="NomPrenom177">'Saisies'!$F$178</definedName>
    <definedName name="NomPrenom178">'Saisies'!$F$179</definedName>
    <definedName name="NomPrenom179">'Saisies'!$F$180</definedName>
    <definedName name="NomPrenom18">'Saisies'!$F$19</definedName>
    <definedName name="NomPrenom180">'Saisies'!$F$181</definedName>
    <definedName name="NomPrenom19">'Saisies'!$F$20</definedName>
    <definedName name="NomPrenom2">'Saisies'!$F$3</definedName>
    <definedName name="NomPrenom20">'Saisies'!$F$21</definedName>
    <definedName name="NomPrenom21">'Saisies'!$F$22</definedName>
    <definedName name="NomPrenom22">'Saisies'!$F$23</definedName>
    <definedName name="NomPrenom23">'Saisies'!$F$24</definedName>
    <definedName name="NomPrenom24">'Saisies'!$F$25</definedName>
    <definedName name="NomPrenom25">'Saisies'!$F$26</definedName>
    <definedName name="NomPrenom26">'Saisies'!$F$27</definedName>
    <definedName name="NomPrenom27">'Saisies'!$F$28</definedName>
    <definedName name="NomPrenom28">'Saisies'!$F$29</definedName>
    <definedName name="NomPrenom29">'Saisies'!$F$30</definedName>
    <definedName name="NomPrenom3">'Saisies'!$F$4</definedName>
    <definedName name="NomPrenom30">'Saisies'!$F$31</definedName>
    <definedName name="NomPrenom31">'Saisies'!$F$32</definedName>
    <definedName name="NomPrenom32">'Saisies'!$F$33</definedName>
    <definedName name="NomPrenom33">'Saisies'!$F$34</definedName>
    <definedName name="NomPrenom34">'Saisies'!$F$35</definedName>
    <definedName name="NomPrenom35">'Saisies'!$F$36</definedName>
    <definedName name="NomPrenom36">'Saisies'!$F$37</definedName>
    <definedName name="NomPrenom37">'Saisies'!$F$38</definedName>
    <definedName name="NomPrenom38">'Saisies'!$F$39</definedName>
    <definedName name="NomPrenom39">'Saisies'!$F$40</definedName>
    <definedName name="NomPrenom4">'Saisies'!$F$5</definedName>
    <definedName name="NomPrenom40">'Saisies'!$F$41</definedName>
    <definedName name="NomPrenom41">'Saisies'!$F$42</definedName>
    <definedName name="NomPrenom42">'Saisies'!$F$43</definedName>
    <definedName name="NomPrenom43">'Saisies'!$F$44</definedName>
    <definedName name="NomPrenom44">'Saisies'!$F$45</definedName>
    <definedName name="NomPrenom45">'Saisies'!$F$46</definedName>
    <definedName name="NomPrenom46">'Saisies'!$F$47</definedName>
    <definedName name="NomPrenom47">'Saisies'!$F$48</definedName>
    <definedName name="NomPrenom48">'Saisies'!$F$49</definedName>
    <definedName name="NomPrenom49">'Saisies'!$F$50</definedName>
    <definedName name="NomPrenom5">'Saisies'!$F$6</definedName>
    <definedName name="NomPrenom50">'Saisies'!$F$51</definedName>
    <definedName name="NomPrenom51">'Saisies'!$F$52</definedName>
    <definedName name="NomPrenom52">'Saisies'!$F$53</definedName>
    <definedName name="NomPrenom53">'Saisies'!$F$54</definedName>
    <definedName name="NomPrenom54">'Saisies'!$F$55</definedName>
    <definedName name="NomPrenom55">'Saisies'!$F$56</definedName>
    <definedName name="NomPrenom56">'Saisies'!$F$57</definedName>
    <definedName name="NomPrenom57">'Saisies'!$F$58</definedName>
    <definedName name="NomPrenom58">'Saisies'!$F$59</definedName>
    <definedName name="NomPrenom59">'Saisies'!$F$60</definedName>
    <definedName name="NomPrenom6">'Saisies'!$F$7</definedName>
    <definedName name="NomPrenom60">'Saisies'!$F$61</definedName>
    <definedName name="NomPrenom61">'Saisies'!$F$62</definedName>
    <definedName name="NomPrenom62">'Saisies'!$F$63</definedName>
    <definedName name="NomPrenom63">'Saisies'!$F$64</definedName>
    <definedName name="NomPrenom64">'Saisies'!$F$65</definedName>
    <definedName name="NomPrenom65">'Saisies'!$F$66</definedName>
    <definedName name="NomPrenom66">'Saisies'!$F$67</definedName>
    <definedName name="NomPrenom67">'Saisies'!$F$68</definedName>
    <definedName name="NomPrenom68">'Saisies'!$F$69</definedName>
    <definedName name="NomPrenom69">'Saisies'!$F$70</definedName>
    <definedName name="NomPrenom7">'Saisies'!$F$8</definedName>
    <definedName name="NomPrenom70">'Saisies'!$F$71</definedName>
    <definedName name="NomPrenom71">'Saisies'!$F$72</definedName>
    <definedName name="NomPrenom72">'Saisies'!$F$73</definedName>
    <definedName name="NomPrenom73">'Saisies'!$F$74</definedName>
    <definedName name="NomPrenom74">'Saisies'!$F$75</definedName>
    <definedName name="NomPrenom75">'Saisies'!$F$76</definedName>
    <definedName name="NomPrenom76">'Saisies'!$F$77</definedName>
    <definedName name="NomPrenom77">'Saisies'!$F$78</definedName>
    <definedName name="NomPrenom78">'Saisies'!$F$79</definedName>
    <definedName name="NomPrenom79">'Saisies'!$F$80</definedName>
    <definedName name="NomPrenom8">'Saisies'!$F$9</definedName>
    <definedName name="NomPrenom80">'Saisies'!$F$81</definedName>
    <definedName name="NomPrenom81">'Saisies'!$F$82</definedName>
    <definedName name="NomPrenom82">'Saisies'!$F$83</definedName>
    <definedName name="NomPrenom83">'Saisies'!$F$84</definedName>
    <definedName name="NomPrenom84">'Saisies'!$F$85</definedName>
    <definedName name="NomPrenom85">'Saisies'!$F$86</definedName>
    <definedName name="NomPrenom86">'Saisies'!$F$87</definedName>
    <definedName name="NomPrenom87">'Saisies'!$F$88</definedName>
    <definedName name="NomPrenom88">'Saisies'!$F$89</definedName>
    <definedName name="NomPrenom89">'Saisies'!$F$90</definedName>
    <definedName name="NomPrenom9">'Saisies'!$F$10</definedName>
    <definedName name="NomPrenom90">'Saisies'!$F$91</definedName>
    <definedName name="NomPrenom91">'Saisies'!$F$92</definedName>
    <definedName name="NomPrenom92">'Saisies'!$F$93</definedName>
    <definedName name="NomPrenom93">'Saisies'!$F$94</definedName>
    <definedName name="NomPrenom94">'Saisies'!$F$95</definedName>
    <definedName name="NomPrenom95">'Saisies'!$F$96</definedName>
    <definedName name="NomPrenom96">'Saisies'!$F$97</definedName>
    <definedName name="NomPrenom97">'Saisies'!$F$98</definedName>
    <definedName name="NomPrenom98">'Saisies'!$F$99</definedName>
    <definedName name="NomPrenom99">'Saisies'!$F$100</definedName>
    <definedName name="noms">'Saisies'!$F$2:$F$181</definedName>
    <definedName name="ntest2">'[1]Paramètres'!$G$12</definedName>
    <definedName name="ntest3">'[1]Paramètres'!$G$15</definedName>
    <definedName name="nval">'[1]Paramètres'!$G$9</definedName>
    <definedName name="o_test2">'Paramètres'!$G$11</definedName>
    <definedName name="o_test3">'Paramètres'!$G$14</definedName>
    <definedName name="otest2">'[1]Paramètres'!$G$11</definedName>
    <definedName name="otest3">'[1]Paramètres'!$G$14</definedName>
    <definedName name="oui">'[1]Paramètres'!$F$8</definedName>
    <definedName name="present">'Paramètres'!$B$4</definedName>
    <definedName name="s_appel">'Paramètres'!$B$4:$B$17</definedName>
    <definedName name="s_feminin">'Paramètres'!$B$20</definedName>
    <definedName name="s_groupe">'Paramètres'!$D$18:$D$31</definedName>
    <definedName name="s_masculin">'Paramètres'!$B$21</definedName>
    <definedName name="s_non">'Paramètres'!$F$9</definedName>
    <definedName name="S_oui">'Paramètres'!$F$8</definedName>
    <definedName name="s_prof">'Paramètres'!$D$2:$D$15</definedName>
    <definedName name="s_sexe">'Paramètres'!$B$20:$B$21</definedName>
    <definedName name="saisie_sexe">'[1]Paramètres'!$B$20:$B$21</definedName>
    <definedName name="saisies">'Paramètres'!$F$8:$F$9</definedName>
    <definedName name="sexe">'[1]Saisies'!$H$2:$H$152</definedName>
    <definedName name="Sexe1">'Saisies'!$G$2</definedName>
    <definedName name="Sexe10">'Saisies'!$G$11</definedName>
    <definedName name="Sexe100">'Saisies'!$G$101</definedName>
    <definedName name="Sexe101">'Saisies'!$G$102</definedName>
    <definedName name="Sexe102">'Saisies'!$G$103</definedName>
    <definedName name="Sexe103">'Saisies'!$G$104</definedName>
    <definedName name="Sexe104">'Saisies'!$G$105</definedName>
    <definedName name="Sexe105">'Saisies'!$G$106</definedName>
    <definedName name="Sexe106">'Saisies'!$G$107</definedName>
    <definedName name="Sexe107">'Saisies'!$G$108</definedName>
    <definedName name="Sexe108">'Saisies'!$G$109</definedName>
    <definedName name="Sexe109">'Saisies'!$G$110</definedName>
    <definedName name="Sexe11">'Saisies'!$G$12</definedName>
    <definedName name="Sexe110">'Saisies'!$G$111</definedName>
    <definedName name="Sexe111">'Saisies'!$G$112</definedName>
    <definedName name="Sexe112">'Saisies'!$G$113</definedName>
    <definedName name="Sexe113">'Saisies'!$G$114</definedName>
    <definedName name="Sexe114">'Saisies'!$G$115</definedName>
    <definedName name="Sexe115">'Saisies'!$G$116</definedName>
    <definedName name="Sexe116">'Saisies'!$G$117</definedName>
    <definedName name="Sexe117">'Saisies'!$G$118</definedName>
    <definedName name="Sexe118">'Saisies'!$G$119</definedName>
    <definedName name="Sexe119">'Saisies'!$G$120</definedName>
    <definedName name="Sexe12">'Saisies'!$G$13</definedName>
    <definedName name="Sexe120">'Saisies'!$G$121</definedName>
    <definedName name="Sexe121">'Saisies'!$G$122</definedName>
    <definedName name="Sexe122">'Saisies'!$G$123</definedName>
    <definedName name="Sexe123">'Saisies'!$G$124</definedName>
    <definedName name="Sexe124">'Saisies'!$G$125</definedName>
    <definedName name="Sexe125">'Saisies'!$G$126</definedName>
    <definedName name="Sexe126">'Saisies'!$G$127</definedName>
    <definedName name="Sexe127">'Saisies'!$G$128</definedName>
    <definedName name="Sexe128">'Saisies'!$G$129</definedName>
    <definedName name="Sexe129">'Saisies'!$G$130</definedName>
    <definedName name="Sexe13">'Saisies'!$G$14</definedName>
    <definedName name="Sexe130">'Saisies'!$G$131</definedName>
    <definedName name="Sexe131">'Saisies'!$G$132</definedName>
    <definedName name="Sexe132">'Saisies'!$G$133</definedName>
    <definedName name="Sexe133">'Saisies'!$G$134</definedName>
    <definedName name="Sexe134">'Saisies'!$G$135</definedName>
    <definedName name="Sexe135">'Saisies'!$G$136</definedName>
    <definedName name="Sexe136">'Saisies'!$G$137</definedName>
    <definedName name="Sexe137">'Saisies'!$G$138</definedName>
    <definedName name="Sexe138">'Saisies'!$G$139</definedName>
    <definedName name="Sexe139">'Saisies'!$G$140</definedName>
    <definedName name="Sexe14">'Saisies'!$G$15</definedName>
    <definedName name="Sexe140">'Saisies'!$G$141</definedName>
    <definedName name="Sexe141">'Saisies'!$G$142</definedName>
    <definedName name="Sexe142">'Saisies'!$G$143</definedName>
    <definedName name="Sexe143">'Saisies'!$G$144</definedName>
    <definedName name="Sexe144">'Saisies'!$G$145</definedName>
    <definedName name="Sexe145">'Saisies'!$G$146</definedName>
    <definedName name="Sexe146">'Saisies'!$G$147</definedName>
    <definedName name="Sexe147">'Saisies'!$G$148</definedName>
    <definedName name="Sexe148">'Saisies'!$G$149</definedName>
    <definedName name="Sexe149">'Saisies'!$G$150</definedName>
    <definedName name="Sexe15">'Saisies'!$G$16</definedName>
    <definedName name="Sexe150">'Saisies'!$G$151</definedName>
    <definedName name="Sexe151">'Saisies'!$G$152</definedName>
    <definedName name="Sexe152">'Saisies'!$G$153</definedName>
    <definedName name="Sexe153">'Saisies'!$G$154</definedName>
    <definedName name="Sexe154">'Saisies'!$G$155</definedName>
    <definedName name="Sexe155">'Saisies'!$G$156</definedName>
    <definedName name="Sexe156">'Saisies'!$G$157</definedName>
    <definedName name="Sexe157">'Saisies'!$G$158</definedName>
    <definedName name="Sexe158">'Saisies'!$G$159</definedName>
    <definedName name="Sexe159">'Saisies'!$G$160</definedName>
    <definedName name="Sexe16">'Saisies'!$G$17</definedName>
    <definedName name="Sexe160">'Saisies'!$G$161</definedName>
    <definedName name="Sexe161">'Saisies'!$G$162</definedName>
    <definedName name="Sexe162">'Saisies'!$G$163</definedName>
    <definedName name="Sexe163">'Saisies'!$G$164</definedName>
    <definedName name="Sexe164">'Saisies'!$G$165</definedName>
    <definedName name="Sexe165">'Saisies'!$G$166</definedName>
    <definedName name="Sexe166">'Saisies'!$G$167</definedName>
    <definedName name="Sexe167">'Saisies'!$G$168</definedName>
    <definedName name="Sexe168">'Saisies'!$G$169</definedName>
    <definedName name="Sexe169">'Saisies'!$G$170</definedName>
    <definedName name="Sexe17">'Saisies'!$G$18</definedName>
    <definedName name="Sexe170">'Saisies'!$G$171</definedName>
    <definedName name="Sexe171">'Saisies'!$G$172</definedName>
    <definedName name="Sexe172">'Saisies'!$G$173</definedName>
    <definedName name="Sexe173">'Saisies'!$G$174</definedName>
    <definedName name="Sexe174">'Saisies'!$G$175</definedName>
    <definedName name="Sexe175">'Saisies'!$G$176</definedName>
    <definedName name="Sexe176">'Saisies'!$G$177</definedName>
    <definedName name="Sexe177">'Saisies'!$G$178</definedName>
    <definedName name="Sexe178">'Saisies'!$G$179</definedName>
    <definedName name="Sexe179">'Saisies'!$G$180</definedName>
    <definedName name="Sexe18">'Saisies'!$G$19</definedName>
    <definedName name="Sexe180">'Saisies'!$G$181</definedName>
    <definedName name="Sexe19">'Saisies'!$G$20</definedName>
    <definedName name="Sexe2">'Saisies'!$G$3</definedName>
    <definedName name="Sexe20">'Saisies'!$G$21</definedName>
    <definedName name="Sexe21">'Saisies'!$G$22</definedName>
    <definedName name="Sexe22">'Saisies'!$G$23</definedName>
    <definedName name="Sexe23">'Saisies'!$G$24</definedName>
    <definedName name="Sexe24">'Saisies'!$G$25</definedName>
    <definedName name="Sexe25">'Saisies'!$G$26</definedName>
    <definedName name="Sexe26">'Saisies'!$G$27</definedName>
    <definedName name="Sexe27">'Saisies'!$G$28</definedName>
    <definedName name="Sexe28">'Saisies'!$G$29</definedName>
    <definedName name="Sexe29">'Saisies'!$G$30</definedName>
    <definedName name="Sexe3">'Saisies'!$G$4</definedName>
    <definedName name="Sexe30">'Saisies'!$G$31</definedName>
    <definedName name="Sexe31">'Saisies'!$G$32</definedName>
    <definedName name="Sexe32">'Saisies'!$G$33</definedName>
    <definedName name="Sexe33">'Saisies'!$G$34</definedName>
    <definedName name="Sexe34">'Saisies'!$G$35</definedName>
    <definedName name="Sexe35">'Saisies'!$G$36</definedName>
    <definedName name="Sexe36">'Saisies'!$G$37</definedName>
    <definedName name="Sexe37">'Saisies'!$G$38</definedName>
    <definedName name="Sexe38">'Saisies'!$G$39</definedName>
    <definedName name="Sexe39">'Saisies'!$G$40</definedName>
    <definedName name="Sexe4">'Saisies'!$G$5</definedName>
    <definedName name="Sexe40">'Saisies'!$G$41</definedName>
    <definedName name="Sexe41">'Saisies'!$G$42</definedName>
    <definedName name="Sexe42">'Saisies'!$G$43</definedName>
    <definedName name="Sexe43">'Saisies'!$G$44</definedName>
    <definedName name="Sexe44">'Saisies'!$G$45</definedName>
    <definedName name="Sexe45">'Saisies'!$G$46</definedName>
    <definedName name="Sexe46">'Saisies'!$G$47</definedName>
    <definedName name="Sexe47">'Saisies'!$G$48</definedName>
    <definedName name="Sexe48">'Saisies'!$G$49</definedName>
    <definedName name="Sexe49">'Saisies'!$G$50</definedName>
    <definedName name="Sexe5">'Saisies'!$G$6</definedName>
    <definedName name="Sexe50">'Saisies'!$G$51</definedName>
    <definedName name="Sexe51">'Saisies'!$G$52</definedName>
    <definedName name="Sexe52">'Saisies'!$G$53</definedName>
    <definedName name="Sexe53">'Saisies'!$G$54</definedName>
    <definedName name="Sexe54">'Saisies'!$G$55</definedName>
    <definedName name="Sexe55">'Saisies'!$G$56</definedName>
    <definedName name="Sexe56">'Saisies'!$G$57</definedName>
    <definedName name="Sexe57">'Saisies'!$G$58</definedName>
    <definedName name="Sexe58">'Saisies'!$G$59</definedName>
    <definedName name="Sexe59">'Saisies'!$G$60</definedName>
    <definedName name="Sexe6">'Saisies'!$G$7</definedName>
    <definedName name="Sexe60">'Saisies'!$G$61</definedName>
    <definedName name="Sexe61">'Saisies'!$G$62</definedName>
    <definedName name="Sexe62">'Saisies'!$G$63</definedName>
    <definedName name="Sexe63">'Saisies'!$G$64</definedName>
    <definedName name="Sexe64">'Saisies'!$G$65</definedName>
    <definedName name="Sexe65">'Saisies'!$G$66</definedName>
    <definedName name="Sexe66">'Saisies'!$G$67</definedName>
    <definedName name="Sexe67">'Saisies'!$G$68</definedName>
    <definedName name="Sexe68">'Saisies'!$G$69</definedName>
    <definedName name="Sexe69">'Saisies'!$G$70</definedName>
    <definedName name="Sexe7">'Saisies'!$G$8</definedName>
    <definedName name="Sexe70">'Saisies'!$G$71</definedName>
    <definedName name="Sexe71">'Saisies'!$G$72</definedName>
    <definedName name="Sexe72">'Saisies'!$G$73</definedName>
    <definedName name="Sexe73">'Saisies'!$G$74</definedName>
    <definedName name="Sexe74">'Saisies'!$G$75</definedName>
    <definedName name="Sexe75">'Saisies'!$G$76</definedName>
    <definedName name="Sexe76">'Saisies'!$G$77</definedName>
    <definedName name="Sexe77">'Saisies'!$G$78</definedName>
    <definedName name="Sexe78">'Saisies'!$G$79</definedName>
    <definedName name="Sexe79">'Saisies'!$G$80</definedName>
    <definedName name="Sexe8">'Saisies'!$G$9</definedName>
    <definedName name="Sexe80">'Saisies'!$G$81</definedName>
    <definedName name="Sexe81">'Saisies'!$G$82</definedName>
    <definedName name="Sexe82">'Saisies'!$G$83</definedName>
    <definedName name="Sexe83">'Saisies'!$G$84</definedName>
    <definedName name="Sexe84">'Saisies'!$G$85</definedName>
    <definedName name="Sexe85">'Saisies'!$G$86</definedName>
    <definedName name="Sexe86">'Saisies'!$G$87</definedName>
    <definedName name="Sexe87">'Saisies'!$G$88</definedName>
    <definedName name="Sexe88">'Saisies'!$G$89</definedName>
    <definedName name="Sexe89">'Saisies'!$G$90</definedName>
    <definedName name="Sexe9">'Saisies'!$G$10</definedName>
    <definedName name="Sexe90">'Saisies'!$G$91</definedName>
    <definedName name="Sexe91">'Saisies'!$G$92</definedName>
    <definedName name="Sexe92">'Saisies'!$G$93</definedName>
    <definedName name="Sexe93">'Saisies'!$G$94</definedName>
    <definedName name="Sexe94">'Saisies'!$G$95</definedName>
    <definedName name="Sexe95">'Saisies'!$G$96</definedName>
    <definedName name="Sexe96">'Saisies'!$G$97</definedName>
    <definedName name="Sexe97">'Saisies'!$G$98</definedName>
    <definedName name="Sexe98">'Saisies'!$G$99</definedName>
    <definedName name="Sexe99">'Saisies'!$G$100</definedName>
    <definedName name="sexes">'Saisies'!$G$2:$G$181</definedName>
    <definedName name="surplace">'[1]Saisies'!$X$2:$X$152</definedName>
    <definedName name="testn2">'[1]Saisies'!$T$2:$T$152</definedName>
    <definedName name="testn3">'[1]Saisies'!$Z$2:$Z$152</definedName>
    <definedName name="v_entree">'Saisies'!$T$2:$T$181</definedName>
    <definedName name="v_immersion1">'Saisies'!$U$2:$U$181</definedName>
    <definedName name="v_immersion2">'Saisies'!$X$2:$X$181</definedName>
    <definedName name="v_nage">'Saisies'!$V$2:$V$181</definedName>
    <definedName name="v_surplace">'Saisies'!$W$2:$W$181</definedName>
    <definedName name="v_test2">'Saisies'!$I$2:$I$181</definedName>
    <definedName name="v_test3">'Saisies'!$Y$2:$Y$181</definedName>
    <definedName name="val">'[1]Paramètres'!$G$8</definedName>
    <definedName name="valid">'[1]Paramètres'!$F$8:$F$9</definedName>
    <definedName name="valide">'Paramètres'!$G$8</definedName>
    <definedName name="_xlnm.Print_Area" localSheetId="2">'Saisies'!$D$1:$S$148</definedName>
    <definedName name="_xlnm.Print_Area" localSheetId="3">'Stats'!$A$1:$K$24</definedName>
  </definedNames>
  <calcPr fullCalcOnLoad="1"/>
</workbook>
</file>

<file path=xl/sharedStrings.xml><?xml version="1.0" encoding="utf-8"?>
<sst xmlns="http://schemas.openxmlformats.org/spreadsheetml/2006/main" count="339" uniqueCount="160">
  <si>
    <t>Pour tous renseignements ou explications complémentaires</t>
  </si>
  <si>
    <t>Dominique LEFEBVRE</t>
  </si>
  <si>
    <t>dlefebvre@ac-creteil.fr</t>
  </si>
  <si>
    <t>v</t>
  </si>
  <si>
    <r>
      <t>Nota :</t>
    </r>
    <r>
      <rPr>
        <sz val="10"/>
        <rFont val="Arial"/>
        <family val="0"/>
      </rPr>
      <t xml:space="preserve"> Toutes les feuilles protégées le sont sans mot de passe..</t>
    </r>
  </si>
  <si>
    <t>ONGLETS</t>
  </si>
  <si>
    <t>TESTS</t>
  </si>
  <si>
    <t>Saisies</t>
  </si>
  <si>
    <r>
      <t>NB</t>
    </r>
    <r>
      <rPr>
        <u val="single"/>
        <sz val="10"/>
        <color indexed="10"/>
        <rFont val="Arial"/>
        <family val="2"/>
      </rPr>
      <t>:</t>
    </r>
    <r>
      <rPr>
        <sz val="10"/>
        <rFont val="Arial"/>
        <family val="0"/>
      </rPr>
      <t xml:space="preserve"> Si l'on possède une base de données de sa(ses) classe(s),</t>
    </r>
  </si>
  <si>
    <r>
      <t xml:space="preserve">faire un </t>
    </r>
    <r>
      <rPr>
        <b/>
        <sz val="10"/>
        <color indexed="12"/>
        <rFont val="Arial"/>
        <family val="2"/>
      </rPr>
      <t>Copier/Collage spécial …valeurs</t>
    </r>
  </si>
  <si>
    <t>pour conserver la mise en forme conditionnelle, les validations de données et les noms des cellules</t>
  </si>
  <si>
    <r>
      <t xml:space="preserve">&gt; Faire l'appel en colonne </t>
    </r>
    <r>
      <rPr>
        <b/>
        <sz val="10"/>
        <rFont val="Arial"/>
        <family val="2"/>
      </rPr>
      <t>C</t>
    </r>
  </si>
  <si>
    <t>Stats</t>
  </si>
  <si>
    <t>Visualisation des statistiques des Tests</t>
  </si>
  <si>
    <t>Paramètres</t>
  </si>
  <si>
    <r>
      <t>En</t>
    </r>
    <r>
      <rPr>
        <b/>
        <sz val="10"/>
        <rFont val="Arial"/>
        <family val="2"/>
      </rPr>
      <t xml:space="preserve"> B1</t>
    </r>
    <r>
      <rPr>
        <sz val="10"/>
        <rFont val="Arial"/>
        <family val="2"/>
      </rPr>
      <t xml:space="preserve"> : Saisir l'année scolaire ( aaaa / aaaa )</t>
    </r>
  </si>
  <si>
    <r>
      <t>En</t>
    </r>
    <r>
      <rPr>
        <b/>
        <sz val="10"/>
        <rFont val="Arial"/>
        <family val="2"/>
      </rPr>
      <t xml:space="preserve"> B4:B17</t>
    </r>
    <r>
      <rPr>
        <sz val="10"/>
        <rFont val="Arial"/>
        <family val="0"/>
      </rPr>
      <t xml:space="preserve"> : Codes de saisie pour les appels (Présent, Absent, Oubli tenue EPS ….. )</t>
    </r>
  </si>
  <si>
    <r>
      <t>En</t>
    </r>
    <r>
      <rPr>
        <b/>
        <sz val="10"/>
        <rFont val="Arial"/>
        <family val="2"/>
      </rPr>
      <t xml:space="preserve"> B20:B21</t>
    </r>
    <r>
      <rPr>
        <sz val="10"/>
        <rFont val="Arial"/>
        <family val="0"/>
      </rPr>
      <t xml:space="preserve"> : Codes de saisie pour le sexe (Féminin, Masculin, F, M, f, g, ……) )</t>
    </r>
  </si>
  <si>
    <r>
      <t xml:space="preserve">En </t>
    </r>
    <r>
      <rPr>
        <b/>
        <sz val="10"/>
        <rFont val="Arial"/>
        <family val="2"/>
      </rPr>
      <t>D2:D15</t>
    </r>
    <r>
      <rPr>
        <sz val="10"/>
        <rFont val="Arial"/>
        <family val="0"/>
      </rPr>
      <t xml:space="preserve"> : Liste des enseignants pour les groupes de natation</t>
    </r>
  </si>
  <si>
    <r>
      <t xml:space="preserve">En </t>
    </r>
    <r>
      <rPr>
        <b/>
        <sz val="10"/>
        <rFont val="Arial"/>
        <family val="2"/>
      </rPr>
      <t>D18:D31</t>
    </r>
    <r>
      <rPr>
        <sz val="10"/>
        <rFont val="Arial"/>
        <family val="0"/>
      </rPr>
      <t xml:space="preserve"> : Dénomination des groupes de natation</t>
    </r>
  </si>
  <si>
    <r>
      <t xml:space="preserve">En </t>
    </r>
    <r>
      <rPr>
        <b/>
        <sz val="10"/>
        <rFont val="Arial"/>
        <family val="2"/>
      </rPr>
      <t>F8:F9</t>
    </r>
    <r>
      <rPr>
        <sz val="10"/>
        <rFont val="Arial"/>
        <family val="0"/>
      </rPr>
      <t xml:space="preserve"> : Codes de </t>
    </r>
    <r>
      <rPr>
        <b/>
        <sz val="10"/>
        <rFont val="Arial"/>
        <family val="2"/>
      </rPr>
      <t>saisies</t>
    </r>
    <r>
      <rPr>
        <sz val="10"/>
        <rFont val="Arial"/>
        <family val="0"/>
      </rPr>
      <t xml:space="preserve"> pour les étapes des tests</t>
    </r>
  </si>
  <si>
    <r>
      <t xml:space="preserve">En </t>
    </r>
    <r>
      <rPr>
        <b/>
        <sz val="10"/>
        <rFont val="Arial"/>
        <family val="2"/>
      </rPr>
      <t>G8:G9</t>
    </r>
    <r>
      <rPr>
        <sz val="10"/>
        <rFont val="Arial"/>
        <family val="0"/>
      </rPr>
      <t xml:space="preserve"> : Codes de </t>
    </r>
    <r>
      <rPr>
        <b/>
        <sz val="10"/>
        <rFont val="Arial"/>
        <family val="2"/>
      </rPr>
      <t>validations</t>
    </r>
    <r>
      <rPr>
        <sz val="10"/>
        <rFont val="Arial"/>
        <family val="0"/>
      </rPr>
      <t xml:space="preserve"> pour les tests</t>
    </r>
  </si>
  <si>
    <t>Le TEST "VERS LE SAVOIR NAGER" : Test d'autonomie.</t>
  </si>
  <si>
    <t xml:space="preserve"> Il représente le "minimum vital" à acquérir en fin de cursus scolaire</t>
  </si>
  <si>
    <t>ENTREE</t>
  </si>
  <si>
    <r>
      <t>Une entrée dans l'eau</t>
    </r>
    <r>
      <rPr>
        <b/>
        <i/>
        <sz val="12"/>
        <rFont val="Arial"/>
        <family val="2"/>
      </rPr>
      <t xml:space="preserve"> :</t>
    </r>
  </si>
  <si>
    <t>- Sauter et rejoindre le bord</t>
  </si>
  <si>
    <t>IMMERSION</t>
  </si>
  <si>
    <t>Une Immersion 1</t>
  </si>
  <si>
    <t>- Passer sous une ligne d'eau sans s'accrocher</t>
  </si>
  <si>
    <t>NAGE</t>
  </si>
  <si>
    <t>Un déplacement sur :</t>
  </si>
  <si>
    <t>- 10m en position ventrale</t>
  </si>
  <si>
    <t>- 10m en position dorsale</t>
  </si>
  <si>
    <t>SUR PLACE</t>
  </si>
  <si>
    <t xml:space="preserve">Un Sur Place </t>
  </si>
  <si>
    <t>- 10 secondes</t>
  </si>
  <si>
    <t>Une Immersion 2</t>
  </si>
  <si>
    <t>APPEL Tests</t>
  </si>
  <si>
    <t>GROUPES
NON NAGEURS</t>
  </si>
  <si>
    <t>Classe</t>
  </si>
  <si>
    <t>S</t>
  </si>
  <si>
    <t>Validation ENTREE</t>
  </si>
  <si>
    <t>Validation IMMERSION 1</t>
  </si>
  <si>
    <t>Validation NAGE</t>
  </si>
  <si>
    <t>Validation SURPLACE</t>
  </si>
  <si>
    <t>Validation IMMERSION 2</t>
  </si>
  <si>
    <t>x</t>
  </si>
  <si>
    <t>T</t>
  </si>
  <si>
    <t>ABS</t>
  </si>
  <si>
    <t>Leçon n°</t>
  </si>
  <si>
    <t>Année Scolaire</t>
  </si>
  <si>
    <t>Enseignants</t>
  </si>
  <si>
    <t>Saisies / Validations</t>
  </si>
  <si>
    <t>Validations</t>
  </si>
  <si>
    <t>Appel</t>
  </si>
  <si>
    <t>Entrée</t>
  </si>
  <si>
    <t>Présent(e)</t>
  </si>
  <si>
    <t>Immersion 1</t>
  </si>
  <si>
    <t>Absent</t>
  </si>
  <si>
    <t>Nage</t>
  </si>
  <si>
    <t>Oubli Tenue EPS</t>
  </si>
  <si>
    <t>Sur place</t>
  </si>
  <si>
    <t>Gymnastes</t>
  </si>
  <si>
    <t>Gym</t>
  </si>
  <si>
    <t>Immersion 2</t>
  </si>
  <si>
    <t>Oui</t>
  </si>
  <si>
    <t>Ok</t>
  </si>
  <si>
    <t>Non</t>
  </si>
  <si>
    <t>Groupes</t>
  </si>
  <si>
    <t>G1</t>
  </si>
  <si>
    <t>Saisie Sexe</t>
  </si>
  <si>
    <t>G2</t>
  </si>
  <si>
    <t>Féminin</t>
  </si>
  <si>
    <t>G3</t>
  </si>
  <si>
    <t>Masculin</t>
  </si>
  <si>
    <t>G4</t>
  </si>
  <si>
    <t>BASE</t>
  </si>
  <si>
    <t>Filles</t>
  </si>
  <si>
    <t>Garçons</t>
  </si>
  <si>
    <t>Ensemble</t>
  </si>
  <si>
    <t>Elèves 6èmes Testés</t>
  </si>
  <si>
    <t>sur</t>
  </si>
  <si>
    <t>Soit</t>
  </si>
  <si>
    <t>ECHECS</t>
  </si>
  <si>
    <t>Entrées non validées</t>
  </si>
  <si>
    <t>Immersions n°1 non validées</t>
  </si>
  <si>
    <t>Nages non validées</t>
  </si>
  <si>
    <t>Sur Places non validés</t>
  </si>
  <si>
    <t>Immersions n°2 non validées</t>
  </si>
  <si>
    <t>Dispense</t>
  </si>
  <si>
    <t>Disp</t>
  </si>
  <si>
    <t>Reste à tester</t>
  </si>
  <si>
    <r>
      <t>&gt; Constituer les groupes en colonne</t>
    </r>
    <r>
      <rPr>
        <b/>
        <sz val="10"/>
        <rFont val="Arial"/>
        <family val="2"/>
      </rPr>
      <t xml:space="preserve"> D</t>
    </r>
    <r>
      <rPr>
        <sz val="10"/>
        <rFont val="Arial"/>
        <family val="0"/>
      </rPr>
      <t xml:space="preserve"> (G1 G2 …modifiable dans l'onglet Paramètres)</t>
    </r>
  </si>
  <si>
    <r>
      <t xml:space="preserve">puis faire un filtre en D1 sur son groupe et faire </t>
    </r>
    <r>
      <rPr>
        <b/>
        <sz val="10"/>
        <color indexed="12"/>
        <rFont val="Arial"/>
        <family val="2"/>
      </rPr>
      <t>Copier/Collage spécial …valeurs</t>
    </r>
    <r>
      <rPr>
        <sz val="10"/>
        <rFont val="Arial"/>
        <family val="2"/>
      </rPr>
      <t xml:space="preserve"> de son groupe dans son classeur excel de classe/groupe</t>
    </r>
  </si>
  <si>
    <t>2013 / 2014 Septembre 2013</t>
  </si>
  <si>
    <t>M. X</t>
  </si>
  <si>
    <t>Mme C</t>
  </si>
  <si>
    <t>M. L</t>
  </si>
  <si>
    <t>Codes pour l'Appel</t>
  </si>
  <si>
    <t>Codes</t>
  </si>
  <si>
    <t>RENSEIGNER les CELLULES BLANCHES</t>
  </si>
  <si>
    <t>ou faire une importation de classe via le PACKEPS (pour une classe)</t>
  </si>
  <si>
    <t>N</t>
  </si>
  <si>
    <t>O</t>
  </si>
  <si>
    <t>M</t>
  </si>
  <si>
    <t>F</t>
  </si>
  <si>
    <r>
      <t xml:space="preserve">RENSEIGNER en colonnes </t>
    </r>
    <r>
      <rPr>
        <b/>
        <sz val="10"/>
        <rFont val="Arial"/>
        <family val="2"/>
      </rPr>
      <t>E:H</t>
    </r>
    <r>
      <rPr>
        <sz val="10"/>
        <rFont val="Arial"/>
        <family val="0"/>
      </rPr>
      <t xml:space="preserve"> les Classes Noms Prénoms Sexes</t>
    </r>
    <r>
      <rPr>
        <sz val="10"/>
        <rFont val="Arial"/>
        <family val="2"/>
      </rPr>
      <t xml:space="preserve"> ( Voir onglet Paramètres pour </t>
    </r>
    <r>
      <rPr>
        <b/>
        <sz val="10"/>
        <color indexed="14"/>
        <rFont val="Arial"/>
        <family val="2"/>
      </rPr>
      <t>F</t>
    </r>
    <r>
      <rPr>
        <sz val="10"/>
        <rFont val="Arial"/>
        <family val="2"/>
      </rPr>
      <t xml:space="preserve"> ou </t>
    </r>
    <r>
      <rPr>
        <b/>
        <sz val="10"/>
        <color indexed="12"/>
        <rFont val="Arial"/>
        <family val="2"/>
      </rPr>
      <t>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 …..)</t>
    </r>
  </si>
  <si>
    <r>
      <t>&gt; Saisir en colonnes</t>
    </r>
    <r>
      <rPr>
        <b/>
        <sz val="10"/>
        <rFont val="Arial"/>
        <family val="2"/>
      </rPr>
      <t xml:space="preserve"> J </t>
    </r>
    <r>
      <rPr>
        <sz val="10"/>
        <rFont val="Arial"/>
        <family val="2"/>
      </rPr>
      <t xml:space="preserve">à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les différents résultats ds tests des élèves (Codes de saisies dans l'onglet Paramètres O ou N)</t>
    </r>
  </si>
  <si>
    <r>
      <t>Descriptifs des tests Niveau 1 et 2 (</t>
    </r>
    <r>
      <rPr>
        <i/>
        <sz val="10"/>
        <color indexed="12"/>
        <rFont val="Arial"/>
        <family val="2"/>
      </rPr>
      <t>Académie de Créteil Savoir Nager</t>
    </r>
    <r>
      <rPr>
        <sz val="10"/>
        <rFont val="Arial"/>
        <family val="0"/>
      </rPr>
      <t>)</t>
    </r>
  </si>
  <si>
    <r>
      <t>Test SAVOIR NAGER Collège</t>
    </r>
    <r>
      <rPr>
        <b/>
        <sz val="14"/>
        <color indexed="8"/>
        <rFont val="Arial"/>
        <family val="2"/>
      </rPr>
      <t xml:space="preserve"> </t>
    </r>
    <r>
      <rPr>
        <i/>
        <sz val="14"/>
        <color indexed="8"/>
        <rFont val="Arial"/>
        <family val="2"/>
      </rPr>
      <t xml:space="preserve">(Réf: </t>
    </r>
    <r>
      <rPr>
        <i/>
        <sz val="14"/>
        <color indexed="12"/>
        <rFont val="Arial"/>
        <family val="2"/>
      </rPr>
      <t>Tests Niveau 1 et 2 "Vers le savoir-nager" Académie de Créteil</t>
    </r>
    <r>
      <rPr>
        <i/>
        <sz val="14"/>
        <color indexed="8"/>
        <rFont val="Arial"/>
        <family val="2"/>
      </rPr>
      <t>)</t>
    </r>
  </si>
  <si>
    <r>
      <t xml:space="preserve">En </t>
    </r>
    <r>
      <rPr>
        <b/>
        <sz val="10"/>
        <rFont val="Arial"/>
        <family val="2"/>
      </rPr>
      <t>G11:G12</t>
    </r>
    <r>
      <rPr>
        <sz val="10"/>
        <rFont val="Arial"/>
        <family val="0"/>
      </rPr>
      <t xml:space="preserve"> : Codes de </t>
    </r>
    <r>
      <rPr>
        <b/>
        <sz val="10"/>
        <rFont val="Arial"/>
        <family val="2"/>
      </rPr>
      <t>validations</t>
    </r>
    <r>
      <rPr>
        <sz val="10"/>
        <rFont val="Arial"/>
        <family val="0"/>
      </rPr>
      <t xml:space="preserve"> pour le Test Niveau 1</t>
    </r>
  </si>
  <si>
    <r>
      <t xml:space="preserve">En </t>
    </r>
    <r>
      <rPr>
        <b/>
        <sz val="10"/>
        <rFont val="Arial"/>
        <family val="2"/>
      </rPr>
      <t>G14:G15</t>
    </r>
    <r>
      <rPr>
        <sz val="10"/>
        <rFont val="Arial"/>
        <family val="0"/>
      </rPr>
      <t xml:space="preserve"> : Codes de </t>
    </r>
    <r>
      <rPr>
        <b/>
        <sz val="10"/>
        <rFont val="Arial"/>
        <family val="2"/>
      </rPr>
      <t>validations</t>
    </r>
    <r>
      <rPr>
        <sz val="10"/>
        <rFont val="Arial"/>
        <family val="0"/>
      </rPr>
      <t xml:space="preserve"> pour le Test Niveau 2</t>
    </r>
  </si>
  <si>
    <t>Test Niveau 1</t>
  </si>
  <si>
    <t>Test Niveau 2</t>
  </si>
  <si>
    <t>TEST Niv 1</t>
  </si>
  <si>
    <r>
      <t xml:space="preserve">Sauter
</t>
    </r>
    <r>
      <rPr>
        <sz val="10"/>
        <color indexed="50"/>
        <rFont val="Arial"/>
        <family val="2"/>
      </rPr>
      <t>Test N1</t>
    </r>
  </si>
  <si>
    <r>
      <t xml:space="preserve">Passer sous ligne d'eau
</t>
    </r>
    <r>
      <rPr>
        <sz val="10"/>
        <color indexed="12"/>
        <rFont val="Arial"/>
        <family val="2"/>
      </rPr>
      <t>Test N1</t>
    </r>
  </si>
  <si>
    <r>
      <t xml:space="preserve">10m Ventral
</t>
    </r>
    <r>
      <rPr>
        <sz val="10"/>
        <color indexed="10"/>
        <rFont val="Arial"/>
        <family val="2"/>
      </rPr>
      <t>Test N1</t>
    </r>
  </si>
  <si>
    <r>
      <t>10m Dorsal</t>
    </r>
    <r>
      <rPr>
        <sz val="10"/>
        <color indexed="10"/>
        <rFont val="Arial"/>
        <family val="2"/>
      </rPr>
      <t xml:space="preserve">
Test N1</t>
    </r>
  </si>
  <si>
    <r>
      <t>Ramener Objet sous 1m50</t>
    </r>
    <r>
      <rPr>
        <sz val="10"/>
        <color indexed="12"/>
        <rFont val="Arial"/>
        <family val="2"/>
      </rPr>
      <t xml:space="preserve">
Test N2</t>
    </r>
  </si>
  <si>
    <t>TEST Niv 2</t>
  </si>
  <si>
    <t>Non Nageurs TEST Niv 1</t>
  </si>
  <si>
    <t>TESTS Niv 1 non validés</t>
  </si>
  <si>
    <t>Dont 20m Nages Test Niv 1 Non validés</t>
  </si>
  <si>
    <t>REUSSITES TEST Niv 1</t>
  </si>
  <si>
    <t>Test Niv 1 validé</t>
  </si>
  <si>
    <t>REUSSITES TEST Niv 2</t>
  </si>
  <si>
    <t>Test Niv 2 validé</t>
  </si>
  <si>
    <t>Nom_Prénom</t>
  </si>
  <si>
    <t>Niveau NN</t>
  </si>
  <si>
    <t>NOM_Prénom</t>
  </si>
  <si>
    <t>Compétence_ Packeps</t>
  </si>
  <si>
    <t>- Plonger et Nager 10m en immersion</t>
  </si>
  <si>
    <t>- 10minutes</t>
  </si>
  <si>
    <t>- 1 minute</t>
  </si>
  <si>
    <t>- Ramener 1 objet immergé (1m50) et nager 20m sur le dos les bras croisés</t>
  </si>
  <si>
    <t>Il s'agit d'un enchaînement d'actions (parcours de capacités) qui comprend :</t>
  </si>
  <si>
    <r>
      <t>Plonger + 10m</t>
    </r>
    <r>
      <rPr>
        <sz val="10"/>
        <color indexed="50"/>
        <rFont val="Arial"/>
        <family val="2"/>
      </rPr>
      <t xml:space="preserve">
Test N2</t>
    </r>
  </si>
  <si>
    <r>
      <t>10 minutes</t>
    </r>
    <r>
      <rPr>
        <sz val="10"/>
        <color indexed="10"/>
        <rFont val="Arial"/>
        <family val="2"/>
      </rPr>
      <t xml:space="preserve">
Test N2</t>
    </r>
  </si>
  <si>
    <r>
      <t>Sur place 10"</t>
    </r>
    <r>
      <rPr>
        <sz val="10"/>
        <rFont val="Arial"/>
        <family val="2"/>
      </rPr>
      <t xml:space="preserve">
Test N1</t>
    </r>
  </si>
  <si>
    <r>
      <t>Sur place 1'</t>
    </r>
    <r>
      <rPr>
        <sz val="10"/>
        <rFont val="Arial"/>
        <family val="2"/>
      </rPr>
      <t xml:space="preserve">
Test N2</t>
    </r>
  </si>
  <si>
    <t>Onglet pour Copier Coller les résultats dans la Saisie simplifiée des Niveaux du Savoir Nager PackEPS (suivre le descriptif des étapes)</t>
  </si>
  <si>
    <t>CLA</t>
  </si>
  <si>
    <t>CHE Ka</t>
  </si>
  <si>
    <t>CHE Li</t>
  </si>
  <si>
    <t>DI Ham</t>
  </si>
  <si>
    <t>DIB Ami</t>
  </si>
  <si>
    <t>HU Reb</t>
  </si>
  <si>
    <t>MAA Rac</t>
  </si>
  <si>
    <t>MBO Sé</t>
  </si>
  <si>
    <t>MIL Om</t>
  </si>
  <si>
    <t>MINC Dor</t>
  </si>
  <si>
    <t>NGOM Phu</t>
  </si>
  <si>
    <t>OLI Ran</t>
  </si>
  <si>
    <t>PAR Am</t>
  </si>
  <si>
    <t>SY Am</t>
  </si>
  <si>
    <t>SY Ism</t>
  </si>
  <si>
    <t>SY My</t>
  </si>
  <si>
    <t>TOUL 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</si>
</sst>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4">
    <font>
      <sz val="10"/>
      <name val="Arial"/>
      <family val="0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color indexed="23"/>
      <name val="Arial"/>
      <family val="2"/>
    </font>
    <font>
      <i/>
      <sz val="12"/>
      <name val="Arial"/>
      <family val="2"/>
    </font>
    <font>
      <b/>
      <i/>
      <sz val="12"/>
      <color indexed="56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8"/>
      <color indexed="16"/>
      <name val="Arial"/>
      <family val="2"/>
    </font>
    <font>
      <i/>
      <sz val="12"/>
      <color indexed="16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63"/>
      <name val="Arial"/>
      <family val="2"/>
    </font>
    <font>
      <sz val="10"/>
      <color indexed="42"/>
      <name val="Arial"/>
      <family val="2"/>
    </font>
    <font>
      <i/>
      <sz val="8"/>
      <color indexed="14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sz val="8"/>
      <color indexed="8"/>
      <name val="Arial"/>
      <family val="0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7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3"/>
      <name val="Arial"/>
      <family val="2"/>
    </font>
    <font>
      <sz val="8"/>
      <name val="Tahoma"/>
      <family val="2"/>
    </font>
    <font>
      <b/>
      <sz val="15"/>
      <color indexed="8"/>
      <name val="Arial"/>
      <family val="0"/>
    </font>
    <font>
      <b/>
      <sz val="11"/>
      <color indexed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7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FF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21"/>
      </top>
      <bottom style="medium"/>
    </border>
    <border>
      <left style="hair">
        <color indexed="21"/>
      </left>
      <right style="hair">
        <color indexed="21"/>
      </right>
      <top style="medium">
        <color indexed="21"/>
      </top>
      <bottom style="medium"/>
    </border>
    <border>
      <left style="hair">
        <color indexed="21"/>
      </left>
      <right style="dashed">
        <color indexed="21"/>
      </right>
      <top style="medium">
        <color indexed="21"/>
      </top>
      <bottom style="medium"/>
    </border>
    <border>
      <left style="dashed">
        <color indexed="21"/>
      </left>
      <right style="hair">
        <color indexed="21"/>
      </right>
      <top style="medium">
        <color indexed="21"/>
      </top>
      <bottom style="medium"/>
    </border>
    <border>
      <left style="hair">
        <color indexed="21"/>
      </left>
      <right>
        <color indexed="63"/>
      </right>
      <top style="medium">
        <color indexed="21"/>
      </top>
      <bottom style="medium"/>
    </border>
    <border>
      <left style="double"/>
      <right style="double"/>
      <top style="medium">
        <color indexed="21"/>
      </top>
      <bottom style="medium"/>
    </border>
    <border>
      <left style="thin"/>
      <right style="thin"/>
      <top style="medium">
        <color indexed="21"/>
      </top>
      <bottom style="medium"/>
    </border>
    <border>
      <left style="double"/>
      <right style="thin"/>
      <top style="medium">
        <color indexed="21"/>
      </top>
      <bottom style="medium"/>
    </border>
    <border>
      <left style="thin"/>
      <right style="double"/>
      <top style="medium">
        <color indexed="21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quotePrefix="1">
      <alignment/>
    </xf>
    <xf numFmtId="0" fontId="20" fillId="33" borderId="10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vertical="center"/>
      <protection/>
    </xf>
    <xf numFmtId="15" fontId="19" fillId="0" borderId="10" xfId="0" applyNumberFormat="1" applyFont="1" applyFill="1" applyBorder="1" applyAlignment="1" applyProtection="1">
      <alignment horizontal="center" vertical="center" textRotation="90"/>
      <protection/>
    </xf>
    <xf numFmtId="0" fontId="21" fillId="0" borderId="10" xfId="0" applyFont="1" applyFill="1" applyBorder="1" applyAlignment="1" applyProtection="1">
      <alignment horizontal="center" vertical="center" textRotation="90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textRotation="90" wrapText="1"/>
      <protection/>
    </xf>
    <xf numFmtId="0" fontId="23" fillId="0" borderId="13" xfId="0" applyFont="1" applyFill="1" applyBorder="1" applyAlignment="1" applyProtection="1">
      <alignment horizontal="center" textRotation="90" wrapText="1"/>
      <protection/>
    </xf>
    <xf numFmtId="0" fontId="10" fillId="0" borderId="14" xfId="0" applyFont="1" applyFill="1" applyBorder="1" applyAlignment="1" applyProtection="1">
      <alignment horizontal="center" textRotation="90" wrapText="1"/>
      <protection/>
    </xf>
    <xf numFmtId="0" fontId="19" fillId="0" borderId="15" xfId="0" applyFont="1" applyFill="1" applyBorder="1" applyAlignment="1" applyProtection="1">
      <alignment horizontal="center" textRotation="90" wrapText="1"/>
      <protection/>
    </xf>
    <xf numFmtId="0" fontId="19" fillId="0" borderId="16" xfId="0" applyFont="1" applyFill="1" applyBorder="1" applyAlignment="1" applyProtection="1">
      <alignment horizontal="center" textRotation="90" wrapText="1"/>
      <protection/>
    </xf>
    <xf numFmtId="0" fontId="5" fillId="0" borderId="16" xfId="0" applyFont="1" applyFill="1" applyBorder="1" applyAlignment="1" applyProtection="1">
      <alignment horizontal="center" textRotation="90" wrapText="1"/>
      <protection/>
    </xf>
    <xf numFmtId="0" fontId="5" fillId="0" borderId="14" xfId="0" applyFont="1" applyFill="1" applyBorder="1" applyAlignment="1" applyProtection="1">
      <alignment horizontal="center" textRotation="90" wrapText="1"/>
      <protection/>
    </xf>
    <xf numFmtId="0" fontId="10" fillId="0" borderId="15" xfId="0" applyFont="1" applyFill="1" applyBorder="1" applyAlignment="1" applyProtection="1">
      <alignment horizontal="center" textRotation="90" wrapText="1"/>
      <protection/>
    </xf>
    <xf numFmtId="0" fontId="10" fillId="0" borderId="16" xfId="0" applyFont="1" applyFill="1" applyBorder="1" applyAlignment="1" applyProtection="1">
      <alignment horizontal="center" textRotation="90" wrapText="1"/>
      <protection/>
    </xf>
    <xf numFmtId="0" fontId="27" fillId="34" borderId="17" xfId="0" applyFont="1" applyFill="1" applyBorder="1" applyAlignment="1" applyProtection="1">
      <alignment horizontal="center" textRotation="90" wrapText="1"/>
      <protection/>
    </xf>
    <xf numFmtId="0" fontId="28" fillId="34" borderId="18" xfId="0" applyFont="1" applyFill="1" applyBorder="1" applyAlignment="1" applyProtection="1">
      <alignment horizontal="center" textRotation="90" wrapText="1"/>
      <protection/>
    </xf>
    <xf numFmtId="0" fontId="19" fillId="34" borderId="17" xfId="0" applyFont="1" applyFill="1" applyBorder="1" applyAlignment="1" applyProtection="1">
      <alignment horizontal="center" textRotation="90" wrapText="1"/>
      <protection/>
    </xf>
    <xf numFmtId="0" fontId="5" fillId="34" borderId="19" xfId="0" applyFont="1" applyFill="1" applyBorder="1" applyAlignment="1" applyProtection="1">
      <alignment horizontal="center" textRotation="90" wrapText="1"/>
      <protection/>
    </xf>
    <xf numFmtId="0" fontId="28" fillId="34" borderId="20" xfId="0" applyFont="1" applyFill="1" applyBorder="1" applyAlignment="1" applyProtection="1">
      <alignment horizontal="center" textRotation="90" wrapText="1"/>
      <protection/>
    </xf>
    <xf numFmtId="0" fontId="27" fillId="35" borderId="17" xfId="0" applyFont="1" applyFill="1" applyBorder="1" applyAlignment="1" applyProtection="1">
      <alignment horizontal="center" textRotation="90" wrapText="1"/>
      <protection/>
    </xf>
    <xf numFmtId="0" fontId="23" fillId="35" borderId="18" xfId="0" applyFont="1" applyFill="1" applyBorder="1" applyAlignment="1" applyProtection="1">
      <alignment horizontal="center" textRotation="90" wrapText="1"/>
      <protection/>
    </xf>
    <xf numFmtId="0" fontId="19" fillId="35" borderId="17" xfId="0" applyFont="1" applyFill="1" applyBorder="1" applyAlignment="1" applyProtection="1">
      <alignment horizontal="center" textRotation="90" wrapText="1"/>
      <protection/>
    </xf>
    <xf numFmtId="0" fontId="5" fillId="35" borderId="19" xfId="0" applyFont="1" applyFill="1" applyBorder="1" applyAlignment="1" applyProtection="1">
      <alignment horizontal="center" textRotation="90" wrapText="1"/>
      <protection/>
    </xf>
    <xf numFmtId="0" fontId="28" fillId="35" borderId="20" xfId="0" applyFont="1" applyFill="1" applyBorder="1" applyAlignment="1" applyProtection="1">
      <alignment horizontal="center" textRotation="90" wrapText="1"/>
      <protection/>
    </xf>
    <xf numFmtId="0" fontId="20" fillId="33" borderId="0" xfId="0" applyFont="1" applyFill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31" fillId="36" borderId="22" xfId="0" applyFont="1" applyFill="1" applyBorder="1" applyAlignment="1" applyProtection="1">
      <alignment horizontal="center" vertical="center"/>
      <protection locked="0"/>
    </xf>
    <xf numFmtId="0" fontId="32" fillId="36" borderId="22" xfId="0" applyFont="1" applyFill="1" applyBorder="1" applyAlignment="1" applyProtection="1">
      <alignment vertical="center"/>
      <protection locked="0"/>
    </xf>
    <xf numFmtId="0" fontId="33" fillId="36" borderId="22" xfId="0" applyFont="1" applyFill="1" applyBorder="1" applyAlignment="1" applyProtection="1">
      <alignment vertical="center"/>
      <protection locked="0"/>
    </xf>
    <xf numFmtId="0" fontId="33" fillId="36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29" fillId="34" borderId="27" xfId="0" applyFont="1" applyFill="1" applyBorder="1" applyAlignment="1" applyProtection="1">
      <alignment horizontal="center" vertical="center"/>
      <protection/>
    </xf>
    <xf numFmtId="0" fontId="34" fillId="34" borderId="21" xfId="0" applyFont="1" applyFill="1" applyBorder="1" applyAlignment="1" applyProtection="1">
      <alignment horizontal="center" vertical="center"/>
      <protection/>
    </xf>
    <xf numFmtId="0" fontId="35" fillId="34" borderId="28" xfId="0" applyFont="1" applyFill="1" applyBorder="1" applyAlignment="1" applyProtection="1">
      <alignment horizontal="center" vertical="center"/>
      <protection/>
    </xf>
    <xf numFmtId="0" fontId="35" fillId="34" borderId="27" xfId="0" applyFont="1" applyFill="1" applyBorder="1" applyAlignment="1" applyProtection="1">
      <alignment horizontal="center" vertical="center"/>
      <protection/>
    </xf>
    <xf numFmtId="0" fontId="34" fillId="34" borderId="29" xfId="0" applyFont="1" applyFill="1" applyBorder="1" applyAlignment="1" applyProtection="1">
      <alignment horizontal="center" vertical="center"/>
      <protection/>
    </xf>
    <xf numFmtId="0" fontId="29" fillId="35" borderId="27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0" fontId="35" fillId="35" borderId="27" xfId="0" applyFont="1" applyFill="1" applyBorder="1" applyAlignment="1" applyProtection="1">
      <alignment horizontal="center" vertical="center"/>
      <protection/>
    </xf>
    <xf numFmtId="0" fontId="34" fillId="35" borderId="29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/>
      <protection/>
    </xf>
    <xf numFmtId="0" fontId="32" fillId="37" borderId="0" xfId="0" applyFont="1" applyFill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36" fillId="33" borderId="0" xfId="0" applyFont="1" applyFill="1" applyAlignment="1" applyProtection="1">
      <alignment vertical="center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6" fillId="33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 horizontal="center"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35" fillId="33" borderId="0" xfId="0" applyFont="1" applyFill="1" applyAlignment="1" applyProtection="1">
      <alignment horizontal="right" vertical="center"/>
      <protection/>
    </xf>
    <xf numFmtId="0" fontId="29" fillId="38" borderId="0" xfId="0" applyFont="1" applyFill="1" applyAlignment="1" applyProtection="1">
      <alignment horizontal="right" vertical="center" wrapText="1"/>
      <protection/>
    </xf>
    <xf numFmtId="0" fontId="20" fillId="39" borderId="0" xfId="0" applyFont="1" applyFill="1" applyAlignment="1" applyProtection="1">
      <alignment horizontal="center" vertical="center" wrapText="1"/>
      <protection locked="0"/>
    </xf>
    <xf numFmtId="0" fontId="29" fillId="38" borderId="0" xfId="0" applyFont="1" applyFill="1" applyAlignment="1" applyProtection="1">
      <alignment vertical="center" wrapText="1"/>
      <protection/>
    </xf>
    <xf numFmtId="0" fontId="20" fillId="33" borderId="0" xfId="0" applyFont="1" applyFill="1" applyAlignment="1" applyProtection="1">
      <alignment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0" fillId="38" borderId="0" xfId="0" applyFont="1" applyFill="1" applyAlignment="1" applyProtection="1">
      <alignment horizontal="right" vertical="center"/>
      <protection/>
    </xf>
    <xf numFmtId="0" fontId="20" fillId="33" borderId="0" xfId="0" applyFont="1" applyFill="1" applyAlignment="1" applyProtection="1">
      <alignment horizontal="center" vertical="center" wrapText="1"/>
      <protection/>
    </xf>
    <xf numFmtId="0" fontId="0" fillId="38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29" fillId="38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 locked="0"/>
    </xf>
    <xf numFmtId="0" fontId="5" fillId="38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37" fillId="40" borderId="0" xfId="0" applyFont="1" applyFill="1" applyBorder="1" applyAlignment="1">
      <alignment horizontal="left" vertical="center"/>
    </xf>
    <xf numFmtId="0" fontId="38" fillId="40" borderId="0" xfId="0" applyFont="1" applyFill="1" applyBorder="1" applyAlignment="1">
      <alignment horizontal="right" vertical="center"/>
    </xf>
    <xf numFmtId="1" fontId="29" fillId="39" borderId="0" xfId="0" applyNumberFormat="1" applyFont="1" applyFill="1" applyBorder="1" applyAlignment="1">
      <alignment horizontal="left" vertical="center"/>
    </xf>
    <xf numFmtId="1" fontId="39" fillId="33" borderId="0" xfId="0" applyNumberFormat="1" applyFont="1" applyFill="1" applyBorder="1" applyAlignment="1">
      <alignment horizontal="right" vertical="center"/>
    </xf>
    <xf numFmtId="1" fontId="35" fillId="33" borderId="0" xfId="0" applyNumberFormat="1" applyFont="1" applyFill="1" applyBorder="1" applyAlignment="1">
      <alignment horizontal="right" vertical="center"/>
    </xf>
    <xf numFmtId="1" fontId="29" fillId="33" borderId="0" xfId="0" applyNumberFormat="1" applyFont="1" applyFill="1" applyBorder="1" applyAlignment="1">
      <alignment horizontal="right" vertical="center"/>
    </xf>
    <xf numFmtId="1" fontId="0" fillId="34" borderId="0" xfId="0" applyNumberFormat="1" applyFill="1" applyAlignment="1">
      <alignment vertical="center"/>
    </xf>
    <xf numFmtId="1" fontId="20" fillId="39" borderId="0" xfId="0" applyNumberFormat="1" applyFont="1" applyFill="1" applyBorder="1" applyAlignment="1">
      <alignment horizontal="left" vertical="center"/>
    </xf>
    <xf numFmtId="1" fontId="40" fillId="37" borderId="0" xfId="0" applyNumberFormat="1" applyFont="1" applyFill="1" applyBorder="1" applyAlignment="1">
      <alignment horizontal="right" vertical="center"/>
    </xf>
    <xf numFmtId="1" fontId="36" fillId="33" borderId="0" xfId="0" applyNumberFormat="1" applyFont="1" applyFill="1" applyBorder="1" applyAlignment="1">
      <alignment horizontal="right" vertical="center"/>
    </xf>
    <xf numFmtId="1" fontId="20" fillId="33" borderId="0" xfId="0" applyNumberFormat="1" applyFont="1" applyFill="1" applyBorder="1" applyAlignment="1">
      <alignment horizontal="right" vertical="center"/>
    </xf>
    <xf numFmtId="1" fontId="41" fillId="39" borderId="0" xfId="0" applyNumberFormat="1" applyFont="1" applyFill="1" applyBorder="1" applyAlignment="1">
      <alignment horizontal="left" vertical="center"/>
    </xf>
    <xf numFmtId="1" fontId="42" fillId="37" borderId="0" xfId="0" applyNumberFormat="1" applyFont="1" applyFill="1" applyBorder="1" applyAlignment="1">
      <alignment horizontal="right" vertical="center"/>
    </xf>
    <xf numFmtId="1" fontId="43" fillId="37" borderId="0" xfId="0" applyNumberFormat="1" applyFont="1" applyFill="1" applyBorder="1" applyAlignment="1">
      <alignment horizontal="right" vertical="center"/>
    </xf>
    <xf numFmtId="1" fontId="31" fillId="37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14" fillId="34" borderId="0" xfId="0" applyFont="1" applyFill="1" applyAlignment="1">
      <alignment vertical="center"/>
    </xf>
    <xf numFmtId="1" fontId="27" fillId="33" borderId="0" xfId="0" applyNumberFormat="1" applyFont="1" applyFill="1" applyBorder="1" applyAlignment="1">
      <alignment horizontal="right" vertical="center"/>
    </xf>
    <xf numFmtId="9" fontId="9" fillId="37" borderId="0" xfId="0" applyNumberFormat="1" applyFont="1" applyFill="1" applyBorder="1" applyAlignment="1">
      <alignment horizontal="right" vertical="center"/>
    </xf>
    <xf numFmtId="9" fontId="10" fillId="37" borderId="0" xfId="0" applyNumberFormat="1" applyFont="1" applyFill="1" applyBorder="1" applyAlignment="1">
      <alignment horizontal="right" vertical="center"/>
    </xf>
    <xf numFmtId="9" fontId="5" fillId="37" borderId="0" xfId="0" applyNumberFormat="1" applyFont="1" applyFill="1" applyBorder="1" applyAlignment="1">
      <alignment horizontal="right" vertical="center"/>
    </xf>
    <xf numFmtId="1" fontId="40" fillId="33" borderId="30" xfId="0" applyNumberFormat="1" applyFont="1" applyFill="1" applyBorder="1" applyAlignment="1">
      <alignment horizontal="right" vertical="center"/>
    </xf>
    <xf numFmtId="1" fontId="36" fillId="33" borderId="30" xfId="0" applyNumberFormat="1" applyFont="1" applyFill="1" applyBorder="1" applyAlignment="1">
      <alignment horizontal="right" vertical="center"/>
    </xf>
    <xf numFmtId="1" fontId="29" fillId="33" borderId="30" xfId="0" applyNumberFormat="1" applyFont="1" applyFill="1" applyBorder="1" applyAlignment="1">
      <alignment horizontal="right" vertical="center"/>
    </xf>
    <xf numFmtId="1" fontId="31" fillId="39" borderId="0" xfId="0" applyNumberFormat="1" applyFont="1" applyFill="1" applyBorder="1" applyAlignment="1">
      <alignment horizontal="left" vertical="center"/>
    </xf>
    <xf numFmtId="9" fontId="44" fillId="37" borderId="0" xfId="0" applyNumberFormat="1" applyFont="1" applyFill="1" applyBorder="1" applyAlignment="1">
      <alignment horizontal="right" vertical="center"/>
    </xf>
    <xf numFmtId="9" fontId="25" fillId="37" borderId="0" xfId="0" applyNumberFormat="1" applyFont="1" applyFill="1" applyBorder="1" applyAlignment="1">
      <alignment horizontal="right" vertical="center"/>
    </xf>
    <xf numFmtId="0" fontId="37" fillId="41" borderId="0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vertical="center"/>
    </xf>
    <xf numFmtId="0" fontId="37" fillId="38" borderId="0" xfId="0" applyFont="1" applyFill="1" applyBorder="1" applyAlignment="1">
      <alignment horizontal="left" vertical="center"/>
    </xf>
    <xf numFmtId="0" fontId="38" fillId="38" borderId="0" xfId="0" applyFont="1" applyFill="1" applyBorder="1" applyAlignment="1">
      <alignment horizontal="right" vertical="center"/>
    </xf>
    <xf numFmtId="1" fontId="45" fillId="39" borderId="0" xfId="0" applyNumberFormat="1" applyFont="1" applyFill="1" applyBorder="1" applyAlignment="1">
      <alignment horizontal="left" vertical="center"/>
    </xf>
    <xf numFmtId="9" fontId="46" fillId="34" borderId="0" xfId="0" applyNumberFormat="1" applyFont="1" applyFill="1" applyBorder="1" applyAlignment="1">
      <alignment vertical="center"/>
    </xf>
    <xf numFmtId="9" fontId="47" fillId="33" borderId="0" xfId="0" applyNumberFormat="1" applyFont="1" applyFill="1" applyBorder="1" applyAlignment="1">
      <alignment horizontal="right" vertical="center"/>
    </xf>
    <xf numFmtId="9" fontId="48" fillId="33" borderId="0" xfId="0" applyNumberFormat="1" applyFont="1" applyFill="1" applyBorder="1" applyAlignment="1">
      <alignment horizontal="right" vertical="center"/>
    </xf>
    <xf numFmtId="9" fontId="49" fillId="33" borderId="0" xfId="0" applyNumberFormat="1" applyFont="1" applyFill="1" applyBorder="1" applyAlignment="1">
      <alignment horizontal="right" vertical="center"/>
    </xf>
    <xf numFmtId="1" fontId="50" fillId="39" borderId="0" xfId="0" applyNumberFormat="1" applyFont="1" applyFill="1" applyBorder="1" applyAlignment="1">
      <alignment horizontal="left" vertical="center"/>
    </xf>
    <xf numFmtId="1" fontId="50" fillId="39" borderId="31" xfId="0" applyNumberFormat="1" applyFont="1" applyFill="1" applyBorder="1" applyAlignment="1">
      <alignment horizontal="left" vertical="center"/>
    </xf>
    <xf numFmtId="1" fontId="39" fillId="33" borderId="31" xfId="0" applyNumberFormat="1" applyFont="1" applyFill="1" applyBorder="1" applyAlignment="1">
      <alignment horizontal="right" vertical="center"/>
    </xf>
    <xf numFmtId="1" fontId="35" fillId="33" borderId="31" xfId="0" applyNumberFormat="1" applyFont="1" applyFill="1" applyBorder="1" applyAlignment="1">
      <alignment horizontal="right" vertical="center"/>
    </xf>
    <xf numFmtId="1" fontId="29" fillId="33" borderId="31" xfId="0" applyNumberFormat="1" applyFont="1" applyFill="1" applyBorder="1" applyAlignment="1">
      <alignment horizontal="right" vertical="center"/>
    </xf>
    <xf numFmtId="0" fontId="23" fillId="34" borderId="19" xfId="0" applyFont="1" applyFill="1" applyBorder="1" applyAlignment="1" applyProtection="1">
      <alignment horizontal="center" textRotation="90" wrapText="1"/>
      <protection/>
    </xf>
    <xf numFmtId="0" fontId="34" fillId="34" borderId="32" xfId="0" applyFont="1" applyFill="1" applyBorder="1" applyAlignment="1" applyProtection="1">
      <alignment horizontal="center" vertical="center"/>
      <protection/>
    </xf>
    <xf numFmtId="1" fontId="0" fillId="39" borderId="30" xfId="0" applyNumberFormat="1" applyFont="1" applyFill="1" applyBorder="1" applyAlignment="1">
      <alignment horizontal="left" vertical="center"/>
    </xf>
    <xf numFmtId="0" fontId="13" fillId="42" borderId="0" xfId="0" applyFont="1" applyFill="1" applyAlignment="1">
      <alignment/>
    </xf>
    <xf numFmtId="0" fontId="33" fillId="36" borderId="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43" borderId="0" xfId="0" applyFill="1" applyAlignment="1">
      <alignment/>
    </xf>
    <xf numFmtId="0" fontId="0" fillId="4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3" fillId="33" borderId="0" xfId="0" applyFont="1" applyFill="1" applyAlignment="1" applyProtection="1">
      <alignment vertical="center"/>
      <protection/>
    </xf>
    <xf numFmtId="0" fontId="27" fillId="39" borderId="33" xfId="0" applyFont="1" applyFill="1" applyBorder="1" applyAlignment="1" applyProtection="1">
      <alignment horizontal="center" vertical="center"/>
      <protection/>
    </xf>
    <xf numFmtId="0" fontId="27" fillId="39" borderId="31" xfId="0" applyFont="1" applyFill="1" applyBorder="1" applyAlignment="1" applyProtection="1">
      <alignment horizontal="center" vertical="center"/>
      <protection/>
    </xf>
    <xf numFmtId="0" fontId="27" fillId="39" borderId="34" xfId="0" applyFont="1" applyFill="1" applyBorder="1" applyAlignment="1" applyProtection="1">
      <alignment horizontal="center" vertical="center"/>
      <protection/>
    </xf>
    <xf numFmtId="0" fontId="27" fillId="39" borderId="35" xfId="0" applyFont="1" applyFill="1" applyBorder="1" applyAlignment="1" applyProtection="1">
      <alignment horizontal="center" vertical="center"/>
      <protection/>
    </xf>
    <xf numFmtId="0" fontId="27" fillId="39" borderId="11" xfId="0" applyFont="1" applyFill="1" applyBorder="1" applyAlignment="1" applyProtection="1">
      <alignment horizontal="center" vertical="center"/>
      <protection/>
    </xf>
    <xf numFmtId="0" fontId="27" fillId="39" borderId="36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31" fillId="36" borderId="22" xfId="0" applyFont="1" applyFill="1" applyBorder="1" applyAlignment="1" applyProtection="1">
      <alignment horizontal="center" vertical="center"/>
      <protection locked="0"/>
    </xf>
    <xf numFmtId="0" fontId="32" fillId="36" borderId="22" xfId="0" applyFont="1" applyFill="1" applyBorder="1" applyAlignment="1" applyProtection="1">
      <alignment vertical="center"/>
      <protection locked="0"/>
    </xf>
    <xf numFmtId="0" fontId="33" fillId="36" borderId="22" xfId="0" applyFont="1" applyFill="1" applyBorder="1" applyAlignment="1" applyProtection="1">
      <alignment vertical="center"/>
      <protection locked="0"/>
    </xf>
    <xf numFmtId="0" fontId="33" fillId="36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b/>
        <i val="0"/>
      </font>
    </dxf>
    <dxf>
      <font>
        <color indexed="12"/>
      </font>
    </dxf>
    <dxf>
      <font>
        <color indexed="10"/>
      </font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Niv 1</a:t>
            </a:r>
          </a:p>
        </c:rich>
      </c:tx>
      <c:layout>
        <c:manualLayout>
          <c:xMode val="factor"/>
          <c:yMode val="factor"/>
          <c:x val="-0.3405"/>
          <c:y val="0.007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0725"/>
          <c:y val="0.169"/>
          <c:w val="0.52175"/>
          <c:h val="0.71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Stats!$E$9:$F$9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76200</xdr:rowOff>
    </xdr:from>
    <xdr:to>
      <xdr:col>6</xdr:col>
      <xdr:colOff>600075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 flipV="1">
          <a:off x="4610100" y="1695450"/>
          <a:ext cx="981075" cy="962025"/>
        </a:xfrm>
        <a:custGeom>
          <a:pathLst>
            <a:path h="21600" w="21600">
              <a:moveTo>
                <a:pt x="15015" y="0"/>
              </a:moveTo>
              <a:lnTo>
                <a:pt x="8429" y="8429"/>
              </a:lnTo>
              <a:lnTo>
                <a:pt x="13705" y="8429"/>
              </a:lnTo>
              <a:lnTo>
                <a:pt x="13705" y="18135"/>
              </a:lnTo>
              <a:lnTo>
                <a:pt x="0" y="18135"/>
              </a:lnTo>
              <a:lnTo>
                <a:pt x="0" y="21600"/>
              </a:lnTo>
              <a:lnTo>
                <a:pt x="16324" y="21600"/>
              </a:lnTo>
              <a:lnTo>
                <a:pt x="16324" y="8429"/>
              </a:lnTo>
              <a:lnTo>
                <a:pt x="21600" y="8429"/>
              </a:lnTo>
              <a:lnTo>
                <a:pt x="15015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38100</xdr:rowOff>
    </xdr:from>
    <xdr:to>
      <xdr:col>9</xdr:col>
      <xdr:colOff>723900</xdr:colOff>
      <xdr:row>11</xdr:row>
      <xdr:rowOff>371475</xdr:rowOff>
    </xdr:to>
    <xdr:graphicFrame>
      <xdr:nvGraphicFramePr>
        <xdr:cNvPr id="2" name="Chart 2"/>
        <xdr:cNvGraphicFramePr/>
      </xdr:nvGraphicFramePr>
      <xdr:xfrm>
        <a:off x="5562600" y="200025"/>
        <a:ext cx="3638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66675</xdr:rowOff>
    </xdr:from>
    <xdr:to>
      <xdr:col>9</xdr:col>
      <xdr:colOff>304800</xdr:colOff>
      <xdr:row>6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819525" y="228600"/>
          <a:ext cx="48196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1ère Etape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Déclenchez Ce bouton Export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vers le PackEPS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Vérifiez que la liste ci contre est dans l'ordre alphabétique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votre classe (ou groupe de tous les 6èmes créé dans le PackEPS par exemple)</a:t>
          </a:r>
        </a:p>
      </xdr:txBody>
    </xdr:sp>
    <xdr:clientData/>
  </xdr:twoCellAnchor>
  <xdr:twoCellAnchor>
    <xdr:from>
      <xdr:col>3</xdr:col>
      <xdr:colOff>76200</xdr:colOff>
      <xdr:row>12</xdr:row>
      <xdr:rowOff>123825</xdr:rowOff>
    </xdr:from>
    <xdr:to>
      <xdr:col>10</xdr:col>
      <xdr:colOff>381000</xdr:colOff>
      <xdr:row>21</xdr:row>
      <xdr:rowOff>38100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3838575" y="2066925"/>
          <a:ext cx="56388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2ème Etape :
</a:t>
          </a:r>
          <a:r>
            <a:rPr lang="en-US" cap="none" sz="11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Dans le PackEPS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Affichez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 ou groupe créé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Sélectionnez le premier élève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l'onglet "Compétence" puis l'onglet "Savoir Nager"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Actionnez  le bouton "Saisie simplifiée des niveaux"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Actionnez  le bouton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"Importer les notes (Presse Papier)"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</xdr:row>
      <xdr:rowOff>95250</xdr:rowOff>
    </xdr:from>
    <xdr:to>
      <xdr:col>2</xdr:col>
      <xdr:colOff>1257300</xdr:colOff>
      <xdr:row>4</xdr:row>
      <xdr:rowOff>123825</xdr:rowOff>
    </xdr:to>
    <xdr:sp>
      <xdr:nvSpPr>
        <xdr:cNvPr id="1" name="Flèche droite rayée 2"/>
        <xdr:cNvSpPr>
          <a:spLocks/>
        </xdr:cNvSpPr>
      </xdr:nvSpPr>
      <xdr:spPr>
        <a:xfrm>
          <a:off x="2847975" y="666750"/>
          <a:ext cx="733425" cy="619125"/>
        </a:xfrm>
        <a:custGeom>
          <a:pathLst>
            <a:path h="620379" w="733174">
              <a:moveTo>
                <a:pt x="0" y="155095"/>
              </a:moveTo>
              <a:lnTo>
                <a:pt x="19387" y="155095"/>
              </a:lnTo>
              <a:lnTo>
                <a:pt x="19387" y="465284"/>
              </a:lnTo>
              <a:lnTo>
                <a:pt x="0" y="465284"/>
              </a:lnTo>
              <a:lnTo>
                <a:pt x="0" y="155095"/>
              </a:lnTo>
              <a:close/>
              <a:moveTo>
                <a:pt x="0" y="155095"/>
              </a:moveTo>
              <a:lnTo>
                <a:pt x="38774" y="155095"/>
              </a:lnTo>
              <a:lnTo>
                <a:pt x="77547" y="155095"/>
              </a:lnTo>
              <a:lnTo>
                <a:pt x="77547" y="465284"/>
              </a:lnTo>
              <a:lnTo>
                <a:pt x="38774" y="465284"/>
              </a:lnTo>
              <a:close/>
              <a:moveTo>
                <a:pt x="38774" y="465284"/>
              </a:moveTo>
              <a:lnTo>
                <a:pt x="38774" y="155095"/>
              </a:lnTo>
              <a:lnTo>
                <a:pt x="96934" y="155095"/>
              </a:lnTo>
              <a:lnTo>
                <a:pt x="422985" y="155095"/>
              </a:lnTo>
              <a:lnTo>
                <a:pt x="422985" y="0"/>
              </a:lnTo>
              <a:lnTo>
                <a:pt x="733174" y="310190"/>
              </a:lnTo>
              <a:lnTo>
                <a:pt x="422985" y="620379"/>
              </a:lnTo>
              <a:lnTo>
                <a:pt x="422985" y="46528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28575</xdr:rowOff>
    </xdr:from>
    <xdr:to>
      <xdr:col>6</xdr:col>
      <xdr:colOff>361950</xdr:colOff>
      <xdr:row>6</xdr:row>
      <xdr:rowOff>114300</xdr:rowOff>
    </xdr:to>
    <xdr:sp>
      <xdr:nvSpPr>
        <xdr:cNvPr id="2" name="Flèche vers le bas 3"/>
        <xdr:cNvSpPr>
          <a:spLocks/>
        </xdr:cNvSpPr>
      </xdr:nvSpPr>
      <xdr:spPr>
        <a:xfrm>
          <a:off x="7429500" y="790575"/>
          <a:ext cx="714375" cy="885825"/>
        </a:xfrm>
        <a:prstGeom prst="downArrow">
          <a:avLst>
            <a:gd name="adj" fmla="val 9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390525</xdr:rowOff>
    </xdr:from>
    <xdr:to>
      <xdr:col>1</xdr:col>
      <xdr:colOff>180975</xdr:colOff>
      <xdr:row>1</xdr:row>
      <xdr:rowOff>85725</xdr:rowOff>
    </xdr:to>
    <xdr:sp>
      <xdr:nvSpPr>
        <xdr:cNvPr id="3" name="Flèche courbée vers le haut 4"/>
        <xdr:cNvSpPr>
          <a:spLocks/>
        </xdr:cNvSpPr>
      </xdr:nvSpPr>
      <xdr:spPr>
        <a:xfrm>
          <a:off x="523875" y="390525"/>
          <a:ext cx="895350" cy="266700"/>
        </a:xfrm>
        <a:prstGeom prst="curvedUpArrow">
          <a:avLst>
            <a:gd name="adj1" fmla="val 35416"/>
            <a:gd name="adj2" fmla="val 46356"/>
            <a:gd name="adj3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11</xdr:row>
      <xdr:rowOff>38100</xdr:rowOff>
    </xdr:from>
    <xdr:to>
      <xdr:col>4</xdr:col>
      <xdr:colOff>866775</xdr:colOff>
      <xdr:row>15</xdr:row>
      <xdr:rowOff>152400</xdr:rowOff>
    </xdr:to>
    <xdr:sp>
      <xdr:nvSpPr>
        <xdr:cNvPr id="4" name="Flèche à angle droit 6"/>
        <xdr:cNvSpPr>
          <a:spLocks/>
        </xdr:cNvSpPr>
      </xdr:nvSpPr>
      <xdr:spPr>
        <a:xfrm flipH="1" flipV="1">
          <a:off x="4343400" y="2562225"/>
          <a:ext cx="1819275" cy="876300"/>
        </a:xfrm>
        <a:custGeom>
          <a:pathLst>
            <a:path h="864771" w="1823536">
              <a:moveTo>
                <a:pt x="0" y="648578"/>
              </a:moveTo>
              <a:lnTo>
                <a:pt x="1499247" y="648578"/>
              </a:lnTo>
              <a:lnTo>
                <a:pt x="1499247" y="216193"/>
              </a:lnTo>
              <a:lnTo>
                <a:pt x="1391151" y="216193"/>
              </a:lnTo>
              <a:lnTo>
                <a:pt x="1607343" y="0"/>
              </a:lnTo>
              <a:lnTo>
                <a:pt x="1823536" y="216193"/>
              </a:lnTo>
              <a:lnTo>
                <a:pt x="1715440" y="216193"/>
              </a:lnTo>
              <a:lnTo>
                <a:pt x="1715440" y="864771"/>
              </a:lnTo>
              <a:lnTo>
                <a:pt x="0" y="864771"/>
              </a:lnTo>
              <a:lnTo>
                <a:pt x="0" y="64857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161925</xdr:rowOff>
    </xdr:from>
    <xdr:to>
      <xdr:col>2</xdr:col>
      <xdr:colOff>1200150</xdr:colOff>
      <xdr:row>21</xdr:row>
      <xdr:rowOff>152400</xdr:rowOff>
    </xdr:to>
    <xdr:sp>
      <xdr:nvSpPr>
        <xdr:cNvPr id="5" name="Flèche gauche 7"/>
        <xdr:cNvSpPr>
          <a:spLocks/>
        </xdr:cNvSpPr>
      </xdr:nvSpPr>
      <xdr:spPr>
        <a:xfrm>
          <a:off x="2552700" y="4029075"/>
          <a:ext cx="971550" cy="571500"/>
        </a:xfrm>
        <a:prstGeom prst="leftArrow">
          <a:avLst>
            <a:gd name="adj" fmla="val -2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celyne\Local%20Settings\Temporary%20Internet%20Files\Content.IE5\1FV5UM7I\6&#232;mes_non_nageurs_%20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ESTS"/>
      <sheetName val="Saisies"/>
      <sheetName val="Groupes NN"/>
      <sheetName val="Cycle Carnet Liaison"/>
      <sheetName val="Stats"/>
      <sheetName val="Paramètres"/>
      <sheetName val="6èmes_non_nageurs_ Site"/>
    </sheetNames>
    <sheetDataSet>
      <sheetData sheetId="2">
        <row r="2">
          <cell r="F2" t="str">
            <v>AKNOUCHE</v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</row>
        <row r="3">
          <cell r="F3" t="str">
            <v>BELAKBI</v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F4" t="str">
            <v>BERTHUREL</v>
          </cell>
          <cell r="H4" t="str">
            <v>f</v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F5" t="str">
            <v>CERALINE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F6" t="str">
            <v>DEVOS</v>
          </cell>
          <cell r="H6" t="str">
            <v>f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7">
          <cell r="F7" t="str">
            <v>DUGUE</v>
          </cell>
          <cell r="H7" t="str">
            <v>f</v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</row>
        <row r="8">
          <cell r="F8" t="str">
            <v>DURONVIL</v>
          </cell>
          <cell r="H8" t="str">
            <v>f</v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</row>
        <row r="9">
          <cell r="F9" t="str">
            <v>ELFILLALI</v>
          </cell>
          <cell r="H9" t="str">
            <v>f</v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0">
          <cell r="F10" t="str">
            <v>FATY</v>
          </cell>
          <cell r="H10" t="str">
            <v>f</v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</row>
        <row r="11">
          <cell r="F11" t="str">
            <v>GNAKO</v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</row>
        <row r="12">
          <cell r="F12" t="str">
            <v>HAMIS</v>
          </cell>
          <cell r="H12" t="str">
            <v>f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F13" t="str">
            <v>JOURNO</v>
          </cell>
          <cell r="H13" t="str">
            <v>f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F14" t="str">
            <v>LEFORT</v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F15" t="str">
            <v>MACALOU</v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F16" t="str">
            <v>MEITE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F17" t="str">
            <v>N'ZOUZI</v>
          </cell>
          <cell r="H17" t="str">
            <v>f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F18" t="str">
            <v>OBADIA</v>
          </cell>
          <cell r="H18" t="str">
            <v>f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F19" t="str">
            <v>REN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  <row r="20">
          <cell r="F20" t="str">
            <v>REZGUINI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</row>
        <row r="21">
          <cell r="F21" t="str">
            <v>SAMBAKE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</row>
        <row r="22">
          <cell r="F22" t="str">
            <v>SONKO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</row>
        <row r="23">
          <cell r="F23" t="str">
            <v>ZOUBIRI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24">
          <cell r="F24" t="str">
            <v>ALEM DUEBBAR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</row>
        <row r="25">
          <cell r="F25" t="str">
            <v>BENRAHAL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</row>
        <row r="26">
          <cell r="F26" t="str">
            <v>BOUCHAFAA</v>
          </cell>
          <cell r="H26" t="str">
            <v>f</v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</row>
        <row r="27">
          <cell r="F27" t="str">
            <v>CIRACI</v>
          </cell>
          <cell r="H27" t="str">
            <v>f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</row>
        <row r="28">
          <cell r="F28" t="str">
            <v>DE PINA TAVARES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</row>
        <row r="29">
          <cell r="F29" t="str">
            <v>DIAGOURAGA</v>
          </cell>
          <cell r="H29" t="str">
            <v>f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</row>
        <row r="30">
          <cell r="F30" t="str">
            <v>DUPUY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</row>
        <row r="31">
          <cell r="F31" t="str">
            <v>EL MOHAMADI</v>
          </cell>
          <cell r="H31" t="str">
            <v>f</v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</row>
        <row r="32">
          <cell r="F32" t="str">
            <v>GANESHANIYER</v>
          </cell>
          <cell r="H32" t="str">
            <v>f</v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</row>
        <row r="33">
          <cell r="F33" t="str">
            <v>GOMES</v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</row>
        <row r="34">
          <cell r="F34" t="str">
            <v>GORDILLO</v>
          </cell>
          <cell r="H34" t="str">
            <v>f</v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</row>
        <row r="35">
          <cell r="F35" t="str">
            <v>GUENE</v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</row>
        <row r="36">
          <cell r="F36" t="str">
            <v>HNAINO</v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</row>
        <row r="37">
          <cell r="F37" t="str">
            <v>LEUNG</v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</row>
        <row r="38">
          <cell r="F38" t="str">
            <v>LION-CERF</v>
          </cell>
          <cell r="H38" t="str">
            <v>f</v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</row>
        <row r="39">
          <cell r="F39" t="str">
            <v>MERI</v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</row>
        <row r="40">
          <cell r="F40" t="str">
            <v>OUARDAS</v>
          </cell>
          <cell r="H40" t="str">
            <v>f</v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</row>
        <row r="41">
          <cell r="F41" t="str">
            <v>OUPOH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</row>
        <row r="42">
          <cell r="F42" t="str">
            <v>PATTEDOIE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</row>
        <row r="43">
          <cell r="F43" t="str">
            <v>RAHO</v>
          </cell>
          <cell r="H43" t="str">
            <v>f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</row>
        <row r="44">
          <cell r="F44" t="str">
            <v>TAOUSS</v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</row>
        <row r="45">
          <cell r="F45" t="str">
            <v>TOMBERT PEMBA</v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</row>
        <row r="46">
          <cell r="F46" t="str">
            <v>YOON</v>
          </cell>
          <cell r="H46" t="str">
            <v>f</v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</row>
        <row r="47">
          <cell r="F47" t="str">
            <v>AIT BOUHOUCH</v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</row>
        <row r="48">
          <cell r="F48" t="str">
            <v>BA</v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</row>
        <row r="49">
          <cell r="F49" t="str">
            <v>BELGHERBI</v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</row>
        <row r="50">
          <cell r="F50" t="str">
            <v>BERRAÏS</v>
          </cell>
          <cell r="H50" t="str">
            <v>f</v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</row>
        <row r="51">
          <cell r="F51" t="str">
            <v>BRAHMI</v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</row>
        <row r="52">
          <cell r="F52" t="str">
            <v>BUREL</v>
          </cell>
          <cell r="H52" t="str">
            <v>f</v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</row>
        <row r="53">
          <cell r="F53" t="str">
            <v>CAULLERY</v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</row>
        <row r="54">
          <cell r="F54" t="str">
            <v>DOMORAUD</v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</row>
        <row r="55">
          <cell r="F55" t="str">
            <v>FIGUEIREDO</v>
          </cell>
          <cell r="H55" t="str">
            <v>f</v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</row>
        <row r="56">
          <cell r="F56" t="str">
            <v>GUIGNON</v>
          </cell>
          <cell r="H56" t="str">
            <v>f</v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</row>
        <row r="57">
          <cell r="F57" t="str">
            <v>LABARRE</v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</row>
        <row r="58">
          <cell r="F58" t="str">
            <v>LAJEUNESSE</v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</row>
        <row r="59">
          <cell r="F59" t="str">
            <v>LEROY</v>
          </cell>
          <cell r="H59" t="str">
            <v>f</v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</row>
        <row r="60">
          <cell r="F60" t="str">
            <v>MARTHE DIT SURELLY</v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</row>
        <row r="61">
          <cell r="F61" t="str">
            <v>MORANT</v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</row>
        <row r="62">
          <cell r="F62" t="str">
            <v>OUALI</v>
          </cell>
          <cell r="H62" t="str">
            <v>f</v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</row>
        <row r="63">
          <cell r="F63" t="str">
            <v>OYONO BISSO</v>
          </cell>
          <cell r="H63" t="str">
            <v>f</v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</row>
        <row r="64">
          <cell r="F64" t="str">
            <v>PEDURAND</v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</row>
        <row r="65">
          <cell r="F65" t="str">
            <v>RAJALINGAM</v>
          </cell>
          <cell r="H65" t="str">
            <v>f</v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</row>
        <row r="66">
          <cell r="F66" t="str">
            <v>TAGLIABUE</v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</row>
        <row r="67">
          <cell r="F67" t="str">
            <v>ZENASNI</v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</row>
        <row r="68">
          <cell r="F68" t="str">
            <v>BARANOVA</v>
          </cell>
          <cell r="H68" t="str">
            <v>f</v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</row>
        <row r="69">
          <cell r="F69" t="str">
            <v>BEPOIX</v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</row>
        <row r="70">
          <cell r="F70" t="str">
            <v>BERRICHE</v>
          </cell>
          <cell r="H70" t="str">
            <v>f</v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</row>
        <row r="71">
          <cell r="F71" t="str">
            <v>BOUBERKA</v>
          </cell>
          <cell r="H71" t="str">
            <v>f</v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</row>
        <row r="72">
          <cell r="F72" t="str">
            <v>CARVALHO</v>
          </cell>
          <cell r="H72" t="str">
            <v>f</v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</row>
        <row r="73">
          <cell r="F73" t="str">
            <v>CISSE</v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</row>
        <row r="74">
          <cell r="F74" t="str">
            <v>DER</v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</row>
        <row r="75">
          <cell r="F75" t="str">
            <v>DIOW</v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</row>
        <row r="76">
          <cell r="F76" t="str">
            <v>EDI</v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</row>
        <row r="77">
          <cell r="F77" t="str">
            <v>GOUEL-RICHARD</v>
          </cell>
          <cell r="H77" t="str">
            <v>f</v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</row>
        <row r="78">
          <cell r="F78" t="str">
            <v>HAMEL</v>
          </cell>
          <cell r="H78" t="str">
            <v>f</v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</row>
        <row r="79">
          <cell r="F79" t="str">
            <v>KAMISSOKO</v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</row>
        <row r="80">
          <cell r="F80" t="str">
            <v>MEROUANI</v>
          </cell>
          <cell r="H80" t="str">
            <v>f</v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</row>
        <row r="81">
          <cell r="F81" t="str">
            <v>MOGHNAGE</v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</row>
        <row r="82">
          <cell r="F82" t="str">
            <v>NIANGA ELENGA</v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</row>
        <row r="83">
          <cell r="F83" t="str">
            <v>SAIBI</v>
          </cell>
          <cell r="H83" t="str">
            <v>f</v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</row>
        <row r="84">
          <cell r="F84" t="str">
            <v>SIBY</v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</row>
        <row r="85">
          <cell r="F85" t="str">
            <v>SOUPRAYEN</v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</row>
        <row r="86">
          <cell r="F86" t="str">
            <v>SYLLA</v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</row>
        <row r="87">
          <cell r="F87" t="str">
            <v>VALENTIN</v>
          </cell>
          <cell r="H87" t="str">
            <v>f</v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</row>
        <row r="88">
          <cell r="F88" t="str">
            <v>VIGNAL</v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</row>
        <row r="89">
          <cell r="F89" t="str">
            <v>ABDERRAHMANE</v>
          </cell>
          <cell r="H89" t="str">
            <v>f</v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</row>
        <row r="90">
          <cell r="F90" t="str">
            <v>ANDRINAINA</v>
          </cell>
          <cell r="H90" t="str">
            <v>f</v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</row>
        <row r="91">
          <cell r="F91" t="str">
            <v>BARKI</v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</row>
        <row r="92">
          <cell r="F92" t="str">
            <v>CHIBANI</v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</row>
        <row r="93">
          <cell r="F93" t="str">
            <v>DE MATOS</v>
          </cell>
          <cell r="H93" t="str">
            <v>f</v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</row>
        <row r="94">
          <cell r="F94" t="str">
            <v>FAIHY</v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</row>
        <row r="95">
          <cell r="F95" t="str">
            <v>GHENA</v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</row>
        <row r="96">
          <cell r="F96" t="str">
            <v>GROS-DESIRS</v>
          </cell>
          <cell r="H96" t="str">
            <v>f</v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</row>
        <row r="97">
          <cell r="F97" t="str">
            <v>HARICHANE</v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</row>
        <row r="98">
          <cell r="F98" t="str">
            <v>HIZEM</v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</row>
        <row r="99">
          <cell r="F99" t="str">
            <v>LESQUEREUX</v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F100" t="str">
            <v>LIVET</v>
          </cell>
          <cell r="H100" t="str">
            <v>f</v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F101" t="str">
            <v>MARTINEZ</v>
          </cell>
          <cell r="H101" t="str">
            <v>f</v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F102" t="str">
            <v>RAUMEL</v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F103" t="str">
            <v>RICHER</v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F104" t="str">
            <v>ROMAIN</v>
          </cell>
          <cell r="H104" t="str">
            <v>f</v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F105" t="str">
            <v>SAWADOGO</v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F106" t="str">
            <v>SITBON</v>
          </cell>
          <cell r="H106" t="str">
            <v>f</v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F107" t="str">
            <v>SOUQUI</v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F108" t="str">
            <v>STAPOR</v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F109" t="str">
            <v>TU</v>
          </cell>
          <cell r="H109" t="str">
            <v>f</v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F110" t="str">
            <v>VOYER</v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F111" t="str">
            <v>AZZOUNE</v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F112" t="str">
            <v>BA</v>
          </cell>
          <cell r="H112" t="str">
            <v>f</v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F113" t="str">
            <v>BERGER</v>
          </cell>
          <cell r="H113" t="str">
            <v>f</v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F114" t="str">
            <v>CISSE</v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F115" t="str">
            <v>DIARRA</v>
          </cell>
          <cell r="H115" t="str">
            <v>f</v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F116" t="str">
            <v>FOUCHER</v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F117" t="str">
            <v>GIAHI KHOSHNAM</v>
          </cell>
          <cell r="H117" t="str">
            <v>f</v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F118" t="str">
            <v>KEDDAM</v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F119" t="str">
            <v>MAGASSA</v>
          </cell>
          <cell r="H119" t="str">
            <v>f</v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F120" t="str">
            <v>MEZHOUD</v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F121" t="str">
            <v>MHIRI CARPENTIER</v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F122" t="str">
            <v>MIEZAN</v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F123" t="str">
            <v>MONTEIRO</v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F124" t="str">
            <v>NSONDE</v>
          </cell>
          <cell r="H124" t="str">
            <v>f</v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F125" t="str">
            <v>OYONO BISSO</v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</row>
        <row r="126">
          <cell r="F126" t="str">
            <v>SAO-JOSE</v>
          </cell>
          <cell r="H126" t="str">
            <v>f</v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</row>
        <row r="127">
          <cell r="F127" t="str">
            <v>SASSI</v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</row>
        <row r="128">
          <cell r="F128" t="str">
            <v>SENE</v>
          </cell>
          <cell r="H128" t="str">
            <v>f</v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F129" t="str">
            <v>SERMET-ALBARET</v>
          </cell>
          <cell r="H129" t="str">
            <v>f</v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F130" t="str">
            <v>SESAME</v>
          </cell>
          <cell r="H130" t="str">
            <v>f</v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F131" t="str">
            <v>AL-IMAM</v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</row>
        <row r="132">
          <cell r="F132" t="str">
            <v>GORY</v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F133" t="str">
            <v>GOUREIGE</v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</row>
        <row r="134">
          <cell r="F134" t="str">
            <v>KIANI</v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</row>
        <row r="135">
          <cell r="F135" t="str">
            <v>MUTHUKAMARANA</v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F136" t="str">
            <v>NAHEHA</v>
          </cell>
          <cell r="H136" t="str">
            <v>f</v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</row>
        <row r="137">
          <cell r="F137" t="str">
            <v>RAZZAGHI KASHANI</v>
          </cell>
          <cell r="H137" t="str">
            <v>f</v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F138" t="str">
            <v>SRISKANTHARASA</v>
          </cell>
          <cell r="H138" t="str">
            <v>f</v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</row>
        <row r="139">
          <cell r="F139" t="str">
            <v>TARANOV</v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</row>
        <row r="140">
          <cell r="F140" t="str">
            <v>ZERKOUK</v>
          </cell>
          <cell r="H140" t="str">
            <v>f</v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</row>
        <row r="141"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</row>
        <row r="144"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</row>
        <row r="145"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</row>
        <row r="147"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</row>
        <row r="148"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</row>
        <row r="152"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</row>
      </sheetData>
      <sheetData sheetId="6">
        <row r="4">
          <cell r="B4" t="str">
            <v>x</v>
          </cell>
        </row>
        <row r="5">
          <cell r="B5" t="str">
            <v>ABS</v>
          </cell>
        </row>
        <row r="6">
          <cell r="B6" t="str">
            <v>T</v>
          </cell>
        </row>
        <row r="7">
          <cell r="B7" t="str">
            <v>Gym</v>
          </cell>
        </row>
        <row r="8">
          <cell r="F8" t="str">
            <v>o</v>
          </cell>
          <cell r="G8" t="str">
            <v>Ok</v>
          </cell>
        </row>
        <row r="9">
          <cell r="F9" t="str">
            <v>n</v>
          </cell>
          <cell r="G9" t="str">
            <v>Non</v>
          </cell>
        </row>
        <row r="11">
          <cell r="G11" t="str">
            <v>Ok</v>
          </cell>
        </row>
        <row r="12">
          <cell r="G12" t="str">
            <v>NN</v>
          </cell>
        </row>
        <row r="14">
          <cell r="G14" t="str">
            <v>Ok</v>
          </cell>
        </row>
        <row r="15">
          <cell r="G15" t="str">
            <v>Non</v>
          </cell>
        </row>
        <row r="18">
          <cell r="D18" t="str">
            <v>G1</v>
          </cell>
        </row>
        <row r="19">
          <cell r="D19" t="str">
            <v>G2</v>
          </cell>
        </row>
        <row r="20">
          <cell r="B20" t="str">
            <v>f</v>
          </cell>
          <cell r="D20" t="str">
            <v>G3</v>
          </cell>
        </row>
        <row r="21">
          <cell r="D21" t="str">
            <v>G4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efebvre@ac-creteil.fr" TargetMode="External" /><Relationship Id="rId2" Type="http://schemas.openxmlformats.org/officeDocument/2006/relationships/hyperlink" Target="http://eps.ac-creteil.fr/spip.php?article64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41"/>
  <sheetViews>
    <sheetView tabSelected="1"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21.28125" style="0" customWidth="1"/>
  </cols>
  <sheetData>
    <row r="1" ht="26.25">
      <c r="A1" s="1" t="s">
        <v>110</v>
      </c>
    </row>
    <row r="2" ht="7.5" customHeight="1">
      <c r="A2" s="1"/>
    </row>
    <row r="3" ht="12.75">
      <c r="A3" s="2" t="s">
        <v>0</v>
      </c>
    </row>
    <row r="4" ht="12.75">
      <c r="A4" s="2" t="s">
        <v>1</v>
      </c>
    </row>
    <row r="5" spans="1:3" ht="12.75">
      <c r="A5" s="3" t="s">
        <v>2</v>
      </c>
      <c r="B5" s="4" t="s">
        <v>3</v>
      </c>
      <c r="C5" s="5">
        <v>41518</v>
      </c>
    </row>
    <row r="7" ht="12.75">
      <c r="A7" s="6" t="s">
        <v>4</v>
      </c>
    </row>
    <row r="9" ht="12.75">
      <c r="A9" s="2" t="s">
        <v>5</v>
      </c>
    </row>
    <row r="11" spans="1:2" ht="12.75">
      <c r="A11" s="3" t="s">
        <v>6</v>
      </c>
      <c r="B11" t="s">
        <v>109</v>
      </c>
    </row>
    <row r="13" spans="1:2" ht="12.75">
      <c r="A13" s="3" t="s">
        <v>7</v>
      </c>
      <c r="B13" s="8" t="s">
        <v>107</v>
      </c>
    </row>
    <row r="14" ht="12.75">
      <c r="B14" s="7" t="s">
        <v>8</v>
      </c>
    </row>
    <row r="15" ht="12.75">
      <c r="B15" t="s">
        <v>9</v>
      </c>
    </row>
    <row r="16" ht="12.75">
      <c r="B16" t="s">
        <v>10</v>
      </c>
    </row>
    <row r="17" ht="12.75">
      <c r="B17" s="3" t="s">
        <v>102</v>
      </c>
    </row>
    <row r="19" ht="12.75">
      <c r="B19" t="s">
        <v>11</v>
      </c>
    </row>
    <row r="20" ht="12.75">
      <c r="B20" t="s">
        <v>108</v>
      </c>
    </row>
    <row r="21" ht="12.75">
      <c r="B21" t="s">
        <v>93</v>
      </c>
    </row>
    <row r="22" ht="12.75">
      <c r="B22" t="s">
        <v>94</v>
      </c>
    </row>
    <row r="24" spans="1:2" ht="12.75">
      <c r="A24" s="3" t="s">
        <v>132</v>
      </c>
      <c r="B24" t="s">
        <v>142</v>
      </c>
    </row>
    <row r="26" spans="1:2" ht="12.75">
      <c r="A26" s="3" t="s">
        <v>12</v>
      </c>
      <c r="B26" t="s">
        <v>13</v>
      </c>
    </row>
    <row r="28" spans="1:2" ht="12.75">
      <c r="A28" s="3" t="s">
        <v>14</v>
      </c>
      <c r="B28" s="8" t="s">
        <v>101</v>
      </c>
    </row>
    <row r="30" ht="12.75">
      <c r="B30" s="8" t="s">
        <v>15</v>
      </c>
    </row>
    <row r="31" ht="12.75">
      <c r="B31" s="8" t="s">
        <v>16</v>
      </c>
    </row>
    <row r="32" ht="12.75">
      <c r="B32" s="8" t="s">
        <v>17</v>
      </c>
    </row>
    <row r="33" ht="12.75">
      <c r="B33" s="8" t="s">
        <v>18</v>
      </c>
    </row>
    <row r="34" ht="12.75">
      <c r="B34" s="8" t="s">
        <v>19</v>
      </c>
    </row>
    <row r="35" ht="12.75">
      <c r="B35" s="8"/>
    </row>
    <row r="36" ht="12.75">
      <c r="B36" s="8" t="s">
        <v>20</v>
      </c>
    </row>
    <row r="37" ht="12.75">
      <c r="B37" s="8" t="s">
        <v>21</v>
      </c>
    </row>
    <row r="38" ht="12.75">
      <c r="B38" s="8"/>
    </row>
    <row r="39" ht="12.75">
      <c r="B39" s="8" t="s">
        <v>111</v>
      </c>
    </row>
    <row r="41" ht="12.75">
      <c r="B41" s="8" t="s">
        <v>112</v>
      </c>
    </row>
  </sheetData>
  <sheetProtection sheet="1" objects="1" scenarios="1"/>
  <hyperlinks>
    <hyperlink ref="A5" r:id="rId1" display="dlefebvre@ac-creteil.fr"/>
    <hyperlink ref="A11" location="TESTS!A1" display="TESTS"/>
    <hyperlink ref="A13" location="Saisies!D2" display="Saisies"/>
    <hyperlink ref="A26" location="Stats!A1" display="Stats"/>
    <hyperlink ref="A28" location="Paramètres!B1" display="Paramètres"/>
    <hyperlink ref="A24" location="Compétence_PackEPS!A1" display="Compétence_ Packeps"/>
    <hyperlink ref="B17" r:id="rId2" display="ou faire une importation de classe via le PACKEPS (pour une classe)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5"/>
  <sheetViews>
    <sheetView zoomScale="97" zoomScaleNormal="97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</cols>
  <sheetData>
    <row r="1" spans="1:7" ht="18">
      <c r="A1" s="138" t="s">
        <v>22</v>
      </c>
      <c r="B1" s="138"/>
      <c r="C1" s="138"/>
      <c r="D1" s="138"/>
      <c r="E1" s="138"/>
      <c r="F1" s="138"/>
      <c r="G1" s="138"/>
    </row>
    <row r="2" spans="1:7" ht="18">
      <c r="A2" s="9"/>
      <c r="B2" s="9"/>
      <c r="C2" s="9"/>
      <c r="D2" s="9"/>
      <c r="E2" s="9"/>
      <c r="F2" s="9"/>
      <c r="G2" s="9"/>
    </row>
    <row r="3" spans="1:7" ht="18">
      <c r="A3" s="9" t="s">
        <v>23</v>
      </c>
      <c r="B3" s="9"/>
      <c r="C3" s="9"/>
      <c r="D3" s="9"/>
      <c r="E3" s="9"/>
      <c r="F3" s="9"/>
      <c r="G3" s="9"/>
    </row>
    <row r="4" spans="1:7" ht="18">
      <c r="A4" s="10"/>
      <c r="B4" s="10"/>
      <c r="C4" s="10"/>
      <c r="D4" s="10"/>
      <c r="E4" s="10"/>
      <c r="F4" s="10"/>
      <c r="G4" s="10"/>
    </row>
    <row r="5" spans="1:7" ht="18.75">
      <c r="A5" s="11"/>
      <c r="B5" s="12" t="s">
        <v>137</v>
      </c>
      <c r="C5" s="11"/>
      <c r="D5" s="11"/>
      <c r="E5" s="11"/>
      <c r="F5" s="11"/>
      <c r="G5" s="11"/>
    </row>
    <row r="6" spans="1:7" ht="18">
      <c r="A6" s="10"/>
      <c r="B6" s="10"/>
      <c r="C6" s="10"/>
      <c r="D6" s="10"/>
      <c r="E6" s="10"/>
      <c r="F6" s="10"/>
      <c r="G6" s="10"/>
    </row>
    <row r="7" spans="1:7" ht="18">
      <c r="A7" s="10"/>
      <c r="B7" s="9" t="s">
        <v>24</v>
      </c>
      <c r="C7" s="13" t="s">
        <v>25</v>
      </c>
      <c r="D7" s="10"/>
      <c r="E7" s="10"/>
      <c r="F7" s="10"/>
      <c r="G7" s="10"/>
    </row>
    <row r="8" spans="1:7" ht="18">
      <c r="A8" s="10"/>
      <c r="B8" s="12" t="s">
        <v>113</v>
      </c>
      <c r="C8" s="14" t="s">
        <v>26</v>
      </c>
      <c r="D8" s="10"/>
      <c r="E8" s="10"/>
      <c r="F8" s="10"/>
      <c r="G8" s="10"/>
    </row>
    <row r="9" spans="1:7" ht="18">
      <c r="A9" s="10"/>
      <c r="B9" s="12" t="s">
        <v>114</v>
      </c>
      <c r="C9" s="14" t="s">
        <v>133</v>
      </c>
      <c r="D9" s="10"/>
      <c r="E9" s="10"/>
      <c r="F9" s="10"/>
      <c r="G9" s="10"/>
    </row>
    <row r="10" spans="1:7" ht="18">
      <c r="A10" s="10"/>
      <c r="B10" s="10"/>
      <c r="C10" s="10"/>
      <c r="D10" s="10"/>
      <c r="E10" s="10"/>
      <c r="F10" s="10"/>
      <c r="G10" s="10"/>
    </row>
    <row r="11" spans="1:7" ht="18">
      <c r="A11" s="10"/>
      <c r="B11" s="9" t="s">
        <v>27</v>
      </c>
      <c r="C11" s="13" t="s">
        <v>28</v>
      </c>
      <c r="D11" s="10"/>
      <c r="E11" s="10"/>
      <c r="F11" s="10"/>
      <c r="G11" s="10"/>
    </row>
    <row r="12" spans="1:7" ht="18">
      <c r="A12" s="10"/>
      <c r="B12" s="12" t="s">
        <v>113</v>
      </c>
      <c r="C12" s="14" t="s">
        <v>29</v>
      </c>
      <c r="D12" s="10"/>
      <c r="E12" s="10"/>
      <c r="F12" s="10"/>
      <c r="G12" s="10"/>
    </row>
    <row r="13" spans="1:7" ht="18">
      <c r="A13" s="10"/>
      <c r="B13" s="10"/>
      <c r="C13" s="10"/>
      <c r="D13" s="10"/>
      <c r="E13" s="10"/>
      <c r="F13" s="10"/>
      <c r="G13" s="10"/>
    </row>
    <row r="14" spans="1:7" ht="18">
      <c r="A14" s="10"/>
      <c r="B14" s="9" t="s">
        <v>30</v>
      </c>
      <c r="C14" s="13" t="s">
        <v>31</v>
      </c>
      <c r="D14" s="10"/>
      <c r="E14" s="10"/>
      <c r="F14" s="10"/>
      <c r="G14" s="10"/>
    </row>
    <row r="15" spans="1:7" ht="18">
      <c r="A15" s="10"/>
      <c r="B15" s="12" t="s">
        <v>113</v>
      </c>
      <c r="C15" s="14" t="s">
        <v>32</v>
      </c>
      <c r="D15" s="10"/>
      <c r="E15" s="10"/>
      <c r="F15" s="10"/>
      <c r="G15" s="10"/>
    </row>
    <row r="16" spans="1:7" ht="18">
      <c r="A16" s="10"/>
      <c r="B16" s="12" t="s">
        <v>113</v>
      </c>
      <c r="C16" s="14" t="s">
        <v>33</v>
      </c>
      <c r="D16" s="10"/>
      <c r="E16" s="10"/>
      <c r="F16" s="10"/>
      <c r="G16" s="10"/>
    </row>
    <row r="17" spans="1:7" ht="18">
      <c r="A17" s="10"/>
      <c r="B17" s="12" t="s">
        <v>114</v>
      </c>
      <c r="C17" s="14" t="s">
        <v>134</v>
      </c>
      <c r="D17" s="10"/>
      <c r="E17" s="10"/>
      <c r="F17" s="10"/>
      <c r="G17" s="10"/>
    </row>
    <row r="18" spans="1:7" ht="18">
      <c r="A18" s="10"/>
      <c r="B18" s="10"/>
      <c r="C18" s="10"/>
      <c r="D18" s="10"/>
      <c r="E18" s="10"/>
      <c r="F18" s="10"/>
      <c r="G18" s="10"/>
    </row>
    <row r="19" spans="1:7" ht="18">
      <c r="A19" s="10"/>
      <c r="B19" s="9" t="s">
        <v>34</v>
      </c>
      <c r="C19" s="13" t="s">
        <v>35</v>
      </c>
      <c r="D19" s="10"/>
      <c r="E19" s="10"/>
      <c r="F19" s="10"/>
      <c r="G19" s="10"/>
    </row>
    <row r="20" spans="1:7" ht="18">
      <c r="A20" s="10"/>
      <c r="B20" s="12" t="s">
        <v>113</v>
      </c>
      <c r="C20" s="14" t="s">
        <v>36</v>
      </c>
      <c r="D20" s="10"/>
      <c r="E20" s="10"/>
      <c r="F20" s="10"/>
      <c r="G20" s="10"/>
    </row>
    <row r="21" spans="1:7" ht="18">
      <c r="A21" s="10"/>
      <c r="B21" s="12" t="s">
        <v>114</v>
      </c>
      <c r="C21" s="14" t="s">
        <v>135</v>
      </c>
      <c r="D21" s="10"/>
      <c r="E21" s="10"/>
      <c r="F21" s="10"/>
      <c r="G21" s="10"/>
    </row>
    <row r="22" spans="1:7" ht="18">
      <c r="A22" s="10"/>
      <c r="B22" s="10"/>
      <c r="C22" s="10"/>
      <c r="D22" s="10"/>
      <c r="E22" s="10"/>
      <c r="F22" s="10"/>
      <c r="G22" s="10"/>
    </row>
    <row r="23" spans="1:7" ht="18">
      <c r="A23" s="10"/>
      <c r="B23" s="9" t="s">
        <v>27</v>
      </c>
      <c r="C23" s="13" t="s">
        <v>37</v>
      </c>
      <c r="D23" s="10"/>
      <c r="E23" s="10"/>
      <c r="F23" s="10"/>
      <c r="G23" s="10"/>
    </row>
    <row r="24" spans="1:7" ht="18">
      <c r="A24" s="10"/>
      <c r="B24" s="12" t="s">
        <v>113</v>
      </c>
      <c r="C24" s="14" t="s">
        <v>29</v>
      </c>
      <c r="D24" s="10"/>
      <c r="E24" s="10"/>
      <c r="F24" s="10"/>
      <c r="G24" s="10"/>
    </row>
    <row r="25" spans="1:7" ht="18">
      <c r="A25" s="10"/>
      <c r="B25" s="12" t="s">
        <v>114</v>
      </c>
      <c r="C25" s="14" t="s">
        <v>136</v>
      </c>
      <c r="D25" s="10"/>
      <c r="E25" s="10"/>
      <c r="F25" s="10"/>
      <c r="G25" s="10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D187"/>
  <sheetViews>
    <sheetView zoomScale="92" zoomScaleNormal="92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L19" sqref="L19"/>
    </sheetView>
  </sheetViews>
  <sheetFormatPr defaultColWidth="11.421875" defaultRowHeight="12.75"/>
  <cols>
    <col min="1" max="1" width="10.140625" style="0" customWidth="1"/>
    <col min="2" max="2" width="0.9921875" style="0" customWidth="1"/>
    <col min="3" max="3" width="6.421875" style="0" bestFit="1" customWidth="1"/>
    <col min="4" max="4" width="7.28125" style="0" customWidth="1"/>
    <col min="5" max="5" width="9.28125" style="0" bestFit="1" customWidth="1"/>
    <col min="6" max="6" width="36.57421875" style="0" customWidth="1"/>
    <col min="7" max="7" width="4.7109375" style="0" customWidth="1"/>
    <col min="8" max="8" width="1.7109375" style="0" customWidth="1"/>
    <col min="10" max="24" width="6.7109375" style="0" customWidth="1"/>
    <col min="26" max="29" width="6.7109375" style="0" customWidth="1"/>
    <col min="30" max="30" width="65.28125" style="0" customWidth="1"/>
  </cols>
  <sheetData>
    <row r="1" spans="1:30" ht="82.5" customHeight="1" thickBot="1">
      <c r="A1" s="15"/>
      <c r="B1" s="16"/>
      <c r="C1" s="17" t="s">
        <v>38</v>
      </c>
      <c r="D1" s="18" t="s">
        <v>39</v>
      </c>
      <c r="E1" s="19" t="s">
        <v>40</v>
      </c>
      <c r="F1" s="141" t="s">
        <v>131</v>
      </c>
      <c r="G1" s="20" t="s">
        <v>41</v>
      </c>
      <c r="H1" s="21"/>
      <c r="I1" s="31" t="s">
        <v>115</v>
      </c>
      <c r="J1" s="22" t="s">
        <v>116</v>
      </c>
      <c r="K1" s="23" t="s">
        <v>138</v>
      </c>
      <c r="L1" s="24" t="s">
        <v>117</v>
      </c>
      <c r="M1" s="25" t="s">
        <v>118</v>
      </c>
      <c r="N1" s="26" t="s">
        <v>119</v>
      </c>
      <c r="O1" s="26" t="s">
        <v>139</v>
      </c>
      <c r="P1" s="27" t="s">
        <v>140</v>
      </c>
      <c r="Q1" s="28" t="s">
        <v>141</v>
      </c>
      <c r="R1" s="29" t="s">
        <v>117</v>
      </c>
      <c r="S1" s="30" t="s">
        <v>120</v>
      </c>
      <c r="T1" s="135" t="s">
        <v>42</v>
      </c>
      <c r="U1" s="32" t="s">
        <v>43</v>
      </c>
      <c r="V1" s="33" t="s">
        <v>44</v>
      </c>
      <c r="W1" s="34" t="s">
        <v>45</v>
      </c>
      <c r="X1" s="35" t="s">
        <v>46</v>
      </c>
      <c r="Y1" s="36" t="s">
        <v>121</v>
      </c>
      <c r="Z1" s="37" t="s">
        <v>42</v>
      </c>
      <c r="AA1" s="38" t="s">
        <v>44</v>
      </c>
      <c r="AB1" s="39" t="s">
        <v>45</v>
      </c>
      <c r="AC1" s="40" t="s">
        <v>46</v>
      </c>
      <c r="AD1" s="147"/>
    </row>
    <row r="2" spans="1:30" ht="18" customHeight="1">
      <c r="A2" s="41"/>
      <c r="B2" s="42"/>
      <c r="C2" s="154"/>
      <c r="D2" s="155" t="s">
        <v>70</v>
      </c>
      <c r="E2" s="156" t="s">
        <v>143</v>
      </c>
      <c r="F2" s="157" t="s">
        <v>144</v>
      </c>
      <c r="G2" s="158" t="s">
        <v>106</v>
      </c>
      <c r="H2" s="139"/>
      <c r="I2" s="55">
        <f aca="true" t="shared" si="0" ref="I2:I33">IF($F2="","",IF((COUNTIF($T2:$X2,n_valide)+COUNTIF($T2:$X2,valide))&lt;&gt;5,"",IF(COUNTIF($T2:$X2,n_valide)&gt;=1,n_test2,o_test2)))</f>
        <v>0</v>
      </c>
      <c r="J2" s="159" t="s">
        <v>103</v>
      </c>
      <c r="K2" s="160" t="s">
        <v>103</v>
      </c>
      <c r="L2" s="161" t="s">
        <v>104</v>
      </c>
      <c r="M2" s="162" t="s">
        <v>103</v>
      </c>
      <c r="N2" s="163" t="s">
        <v>103</v>
      </c>
      <c r="O2" s="163"/>
      <c r="P2" s="164" t="s">
        <v>103</v>
      </c>
      <c r="Q2" s="164"/>
      <c r="R2" s="165" t="s">
        <v>103</v>
      </c>
      <c r="S2" s="54"/>
      <c r="T2" s="136" t="str">
        <f aca="true" t="shared" si="1" ref="T2:T33">IF($F2="","",IF(COUNTA($J2:$K2)=0,"",IF(OR($J2=S_oui,$K2=S_oui),valide,n_valide)))</f>
        <v>Non</v>
      </c>
      <c r="U2" s="57" t="str">
        <f aca="true" t="shared" si="2" ref="U2:U33">IF($F2="","",IF(COUNTA($L2)=0,"",IF($L2=S_oui,valide,n_valide)))</f>
        <v>Ok</v>
      </c>
      <c r="V2" s="58" t="str">
        <f aca="true" t="shared" si="3" ref="V2:V33">IF($F2="","",IF(COUNTA($M2:$N2)&lt;&gt;2,"",IF(COUNTIF($M2:$N2,S_oui)=2,valide,n_valide)))</f>
        <v>Non</v>
      </c>
      <c r="W2" s="59" t="str">
        <f aca="true" t="shared" si="4" ref="W2:W33">IF($F2="","",IF(COUNTA($P2)=0,"",IF($P2=S_oui,valide,n_valide)))</f>
        <v>Non</v>
      </c>
      <c r="X2" s="56" t="str">
        <f aca="true" t="shared" si="5" ref="X2:X33">IF($F2="","",IF(COUNTA($R2)=0,"",IF($R2=S_oui,valide,n_valide)))</f>
        <v>Non</v>
      </c>
      <c r="Y2" s="60">
        <f aca="true" t="shared" si="6" ref="Y2:Y33">IF($F2="","",IF((COUNTIF($Z2:$AC2,n_valide)+COUNTIF($Z2:$AC2,valide))&lt;&gt;4,"",IF(COUNTIF($Z2:$AC2,n_valide)&gt;=1,n_test3,o_test3)))</f>
      </c>
      <c r="Z2" s="61" t="str">
        <f aca="true" t="shared" si="7" ref="Z2:Z33">IF($F2="","",IF(COUNTA($K2)=0,"",IF($K2=S_oui,valide,n_valide)))</f>
        <v>Non</v>
      </c>
      <c r="AA2" s="62">
        <f aca="true" t="shared" si="8" ref="AA2:AA33">IF($F2="","",IF(COUNTA($O2)&lt;&gt;1,"",IF(COUNTIF($O2,S_oui)=1,valide,n_valide)))</f>
      </c>
      <c r="AB2" s="63">
        <f aca="true" t="shared" si="9" ref="AB2:AB33">IF($F2="","",IF(COUNTA($Q2)=0,"",IF($Q2=S_oui,valide,n_valide)))</f>
      </c>
      <c r="AC2" s="61">
        <f aca="true" t="shared" si="10" ref="AC2:AC33">IF($F2="","",IF(COUNTA($S2)=0,"",IF($S2=S_oui,valide,n_valide)))</f>
      </c>
      <c r="AD2" s="147">
        <f>IF(AND(I2="",Y2=""),"",MAX(I2,Y2))</f>
        <v>0</v>
      </c>
    </row>
    <row r="3" spans="1:30" ht="18" customHeight="1">
      <c r="A3" s="41"/>
      <c r="B3" s="42"/>
      <c r="C3" s="154"/>
      <c r="D3" s="155" t="s">
        <v>72</v>
      </c>
      <c r="E3" s="156" t="s">
        <v>143</v>
      </c>
      <c r="F3" s="157" t="s">
        <v>145</v>
      </c>
      <c r="G3" s="158" t="s">
        <v>106</v>
      </c>
      <c r="H3" s="139"/>
      <c r="I3" s="55">
        <f t="shared" si="0"/>
        <v>0</v>
      </c>
      <c r="J3" s="159" t="s">
        <v>103</v>
      </c>
      <c r="K3" s="160" t="s">
        <v>103</v>
      </c>
      <c r="L3" s="161" t="s">
        <v>104</v>
      </c>
      <c r="M3" s="162" t="s">
        <v>104</v>
      </c>
      <c r="N3" s="163" t="s">
        <v>104</v>
      </c>
      <c r="O3" s="163"/>
      <c r="P3" s="164" t="s">
        <v>104</v>
      </c>
      <c r="Q3" s="164"/>
      <c r="R3" s="165" t="s">
        <v>104</v>
      </c>
      <c r="S3" s="54"/>
      <c r="T3" s="136" t="str">
        <f t="shared" si="1"/>
        <v>Non</v>
      </c>
      <c r="U3" s="57" t="str">
        <f t="shared" si="2"/>
        <v>Ok</v>
      </c>
      <c r="V3" s="58" t="str">
        <f t="shared" si="3"/>
        <v>Ok</v>
      </c>
      <c r="W3" s="59" t="str">
        <f t="shared" si="4"/>
        <v>Ok</v>
      </c>
      <c r="X3" s="56" t="str">
        <f t="shared" si="5"/>
        <v>Ok</v>
      </c>
      <c r="Y3" s="60">
        <f t="shared" si="6"/>
      </c>
      <c r="Z3" s="61" t="str">
        <f t="shared" si="7"/>
        <v>Non</v>
      </c>
      <c r="AA3" s="62">
        <f t="shared" si="8"/>
      </c>
      <c r="AB3" s="63">
        <f t="shared" si="9"/>
      </c>
      <c r="AC3" s="61">
        <f t="shared" si="10"/>
      </c>
      <c r="AD3" s="147">
        <f aca="true" t="shared" si="11" ref="AD3:AD66">IF(AND(I3="",Y3=""),"",MAX(I3,Y3))</f>
        <v>0</v>
      </c>
    </row>
    <row r="4" spans="1:30" ht="18" customHeight="1">
      <c r="A4" s="41"/>
      <c r="B4" s="42"/>
      <c r="C4" s="154" t="s">
        <v>49</v>
      </c>
      <c r="D4" s="155"/>
      <c r="E4" s="156" t="s">
        <v>143</v>
      </c>
      <c r="F4" s="157" t="s">
        <v>146</v>
      </c>
      <c r="G4" s="158" t="s">
        <v>105</v>
      </c>
      <c r="H4" s="139"/>
      <c r="I4" s="55">
        <f t="shared" si="0"/>
      </c>
      <c r="J4" s="159"/>
      <c r="K4" s="160"/>
      <c r="L4" s="161"/>
      <c r="M4" s="162"/>
      <c r="N4" s="163"/>
      <c r="O4" s="163"/>
      <c r="P4" s="164"/>
      <c r="Q4" s="164"/>
      <c r="R4" s="165"/>
      <c r="S4" s="54"/>
      <c r="T4" s="136">
        <f t="shared" si="1"/>
      </c>
      <c r="U4" s="57">
        <f t="shared" si="2"/>
      </c>
      <c r="V4" s="58">
        <f t="shared" si="3"/>
      </c>
      <c r="W4" s="59">
        <f t="shared" si="4"/>
      </c>
      <c r="X4" s="56">
        <f t="shared" si="5"/>
      </c>
      <c r="Y4" s="60">
        <f t="shared" si="6"/>
      </c>
      <c r="Z4" s="61">
        <f t="shared" si="7"/>
      </c>
      <c r="AA4" s="62">
        <f t="shared" si="8"/>
      </c>
      <c r="AB4" s="63">
        <f t="shared" si="9"/>
      </c>
      <c r="AC4" s="61">
        <f t="shared" si="10"/>
      </c>
      <c r="AD4" s="147">
        <f t="shared" si="11"/>
      </c>
    </row>
    <row r="5" spans="1:30" ht="18" customHeight="1">
      <c r="A5" s="41"/>
      <c r="B5" s="42"/>
      <c r="C5" s="154"/>
      <c r="D5" s="155"/>
      <c r="E5" s="156" t="s">
        <v>143</v>
      </c>
      <c r="F5" s="157" t="s">
        <v>147</v>
      </c>
      <c r="G5" s="158" t="s">
        <v>106</v>
      </c>
      <c r="H5" s="139"/>
      <c r="I5" s="55">
        <f t="shared" si="0"/>
        <v>1</v>
      </c>
      <c r="J5" s="159" t="s">
        <v>104</v>
      </c>
      <c r="K5" s="160" t="s">
        <v>103</v>
      </c>
      <c r="L5" s="161" t="s">
        <v>104</v>
      </c>
      <c r="M5" s="162" t="s">
        <v>104</v>
      </c>
      <c r="N5" s="163" t="s">
        <v>104</v>
      </c>
      <c r="O5" s="163"/>
      <c r="P5" s="164" t="s">
        <v>104</v>
      </c>
      <c r="Q5" s="164"/>
      <c r="R5" s="165" t="s">
        <v>104</v>
      </c>
      <c r="S5" s="54"/>
      <c r="T5" s="136" t="str">
        <f t="shared" si="1"/>
        <v>Ok</v>
      </c>
      <c r="U5" s="57" t="str">
        <f t="shared" si="2"/>
        <v>Ok</v>
      </c>
      <c r="V5" s="58" t="str">
        <f t="shared" si="3"/>
        <v>Ok</v>
      </c>
      <c r="W5" s="59" t="str">
        <f t="shared" si="4"/>
        <v>Ok</v>
      </c>
      <c r="X5" s="56" t="str">
        <f t="shared" si="5"/>
        <v>Ok</v>
      </c>
      <c r="Y5" s="60">
        <f t="shared" si="6"/>
      </c>
      <c r="Z5" s="61" t="str">
        <f t="shared" si="7"/>
        <v>Non</v>
      </c>
      <c r="AA5" s="62">
        <f t="shared" si="8"/>
      </c>
      <c r="AB5" s="63">
        <f t="shared" si="9"/>
      </c>
      <c r="AC5" s="61">
        <f t="shared" si="10"/>
      </c>
      <c r="AD5" s="147">
        <f t="shared" si="11"/>
        <v>1</v>
      </c>
    </row>
    <row r="6" spans="1:30" ht="18" customHeight="1">
      <c r="A6" s="41"/>
      <c r="B6" s="42"/>
      <c r="C6" s="154"/>
      <c r="D6" s="155" t="s">
        <v>72</v>
      </c>
      <c r="E6" s="156" t="s">
        <v>143</v>
      </c>
      <c r="F6" s="157" t="s">
        <v>148</v>
      </c>
      <c r="G6" s="158" t="s">
        <v>106</v>
      </c>
      <c r="H6" s="139"/>
      <c r="I6" s="55">
        <f t="shared" si="0"/>
        <v>0</v>
      </c>
      <c r="J6" s="159" t="s">
        <v>103</v>
      </c>
      <c r="K6" s="160" t="s">
        <v>103</v>
      </c>
      <c r="L6" s="161" t="s">
        <v>104</v>
      </c>
      <c r="M6" s="162" t="s">
        <v>104</v>
      </c>
      <c r="N6" s="163" t="s">
        <v>104</v>
      </c>
      <c r="O6" s="163"/>
      <c r="P6" s="164" t="s">
        <v>104</v>
      </c>
      <c r="Q6" s="164"/>
      <c r="R6" s="165" t="s">
        <v>104</v>
      </c>
      <c r="S6" s="54"/>
      <c r="T6" s="136" t="str">
        <f t="shared" si="1"/>
        <v>Non</v>
      </c>
      <c r="U6" s="57" t="str">
        <f t="shared" si="2"/>
        <v>Ok</v>
      </c>
      <c r="V6" s="58" t="str">
        <f t="shared" si="3"/>
        <v>Ok</v>
      </c>
      <c r="W6" s="59" t="str">
        <f t="shared" si="4"/>
        <v>Ok</v>
      </c>
      <c r="X6" s="56" t="str">
        <f t="shared" si="5"/>
        <v>Ok</v>
      </c>
      <c r="Y6" s="60">
        <f t="shared" si="6"/>
      </c>
      <c r="Z6" s="61" t="str">
        <f t="shared" si="7"/>
        <v>Non</v>
      </c>
      <c r="AA6" s="62">
        <f t="shared" si="8"/>
      </c>
      <c r="AB6" s="63">
        <f t="shared" si="9"/>
      </c>
      <c r="AC6" s="61">
        <f t="shared" si="10"/>
      </c>
      <c r="AD6" s="147">
        <f t="shared" si="11"/>
        <v>0</v>
      </c>
    </row>
    <row r="7" spans="1:30" ht="18" customHeight="1">
      <c r="A7" s="41"/>
      <c r="B7" s="42"/>
      <c r="C7" s="154"/>
      <c r="D7" s="155"/>
      <c r="E7" s="156" t="s">
        <v>143</v>
      </c>
      <c r="F7" s="157" t="s">
        <v>149</v>
      </c>
      <c r="G7" s="158" t="s">
        <v>105</v>
      </c>
      <c r="H7" s="139"/>
      <c r="I7" s="55">
        <f t="shared" si="0"/>
        <v>1</v>
      </c>
      <c r="J7" s="159" t="s">
        <v>104</v>
      </c>
      <c r="K7" s="160" t="s">
        <v>103</v>
      </c>
      <c r="L7" s="161" t="s">
        <v>104</v>
      </c>
      <c r="M7" s="162" t="s">
        <v>104</v>
      </c>
      <c r="N7" s="163" t="s">
        <v>104</v>
      </c>
      <c r="O7" s="163"/>
      <c r="P7" s="164" t="s">
        <v>104</v>
      </c>
      <c r="Q7" s="164"/>
      <c r="R7" s="165" t="s">
        <v>104</v>
      </c>
      <c r="S7" s="54"/>
      <c r="T7" s="136" t="str">
        <f t="shared" si="1"/>
        <v>Ok</v>
      </c>
      <c r="U7" s="57" t="str">
        <f t="shared" si="2"/>
        <v>Ok</v>
      </c>
      <c r="V7" s="58" t="str">
        <f t="shared" si="3"/>
        <v>Ok</v>
      </c>
      <c r="W7" s="59" t="str">
        <f t="shared" si="4"/>
        <v>Ok</v>
      </c>
      <c r="X7" s="56" t="str">
        <f t="shared" si="5"/>
        <v>Ok</v>
      </c>
      <c r="Y7" s="60">
        <f t="shared" si="6"/>
      </c>
      <c r="Z7" s="61" t="str">
        <f t="shared" si="7"/>
        <v>Non</v>
      </c>
      <c r="AA7" s="62">
        <f t="shared" si="8"/>
      </c>
      <c r="AB7" s="63">
        <f t="shared" si="9"/>
      </c>
      <c r="AC7" s="61">
        <f t="shared" si="10"/>
      </c>
      <c r="AD7" s="147">
        <f t="shared" si="11"/>
        <v>1</v>
      </c>
    </row>
    <row r="8" spans="1:30" ht="18" customHeight="1">
      <c r="A8" s="41"/>
      <c r="B8" s="42"/>
      <c r="C8" s="154"/>
      <c r="D8" s="155"/>
      <c r="E8" s="156" t="s">
        <v>143</v>
      </c>
      <c r="F8" s="157" t="s">
        <v>150</v>
      </c>
      <c r="G8" s="158" t="s">
        <v>106</v>
      </c>
      <c r="H8" s="139"/>
      <c r="I8" s="55">
        <f t="shared" si="0"/>
        <v>1</v>
      </c>
      <c r="J8" s="159" t="s">
        <v>104</v>
      </c>
      <c r="K8" s="160" t="s">
        <v>103</v>
      </c>
      <c r="L8" s="161" t="s">
        <v>104</v>
      </c>
      <c r="M8" s="162" t="s">
        <v>104</v>
      </c>
      <c r="N8" s="163" t="s">
        <v>104</v>
      </c>
      <c r="O8" s="163"/>
      <c r="P8" s="164" t="s">
        <v>104</v>
      </c>
      <c r="Q8" s="164"/>
      <c r="R8" s="165" t="s">
        <v>104</v>
      </c>
      <c r="S8" s="54"/>
      <c r="T8" s="136" t="str">
        <f t="shared" si="1"/>
        <v>Ok</v>
      </c>
      <c r="U8" s="57" t="str">
        <f t="shared" si="2"/>
        <v>Ok</v>
      </c>
      <c r="V8" s="58" t="str">
        <f t="shared" si="3"/>
        <v>Ok</v>
      </c>
      <c r="W8" s="59" t="str">
        <f t="shared" si="4"/>
        <v>Ok</v>
      </c>
      <c r="X8" s="56" t="str">
        <f t="shared" si="5"/>
        <v>Ok</v>
      </c>
      <c r="Y8" s="60">
        <f t="shared" si="6"/>
      </c>
      <c r="Z8" s="61" t="str">
        <f t="shared" si="7"/>
        <v>Non</v>
      </c>
      <c r="AA8" s="62">
        <f t="shared" si="8"/>
      </c>
      <c r="AB8" s="63">
        <f t="shared" si="9"/>
      </c>
      <c r="AC8" s="61">
        <f t="shared" si="10"/>
      </c>
      <c r="AD8" s="147">
        <f t="shared" si="11"/>
        <v>1</v>
      </c>
    </row>
    <row r="9" spans="1:30" ht="18" customHeight="1">
      <c r="A9" s="41"/>
      <c r="B9" s="42"/>
      <c r="C9" s="154"/>
      <c r="D9" s="155"/>
      <c r="E9" s="156" t="s">
        <v>143</v>
      </c>
      <c r="F9" s="157" t="s">
        <v>151</v>
      </c>
      <c r="G9" s="158" t="s">
        <v>105</v>
      </c>
      <c r="H9" s="139"/>
      <c r="I9" s="55">
        <f t="shared" si="0"/>
        <v>1</v>
      </c>
      <c r="J9" s="159" t="s">
        <v>104</v>
      </c>
      <c r="K9" s="160" t="s">
        <v>103</v>
      </c>
      <c r="L9" s="161" t="s">
        <v>104</v>
      </c>
      <c r="M9" s="162" t="s">
        <v>104</v>
      </c>
      <c r="N9" s="163" t="s">
        <v>104</v>
      </c>
      <c r="O9" s="163"/>
      <c r="P9" s="164" t="s">
        <v>104</v>
      </c>
      <c r="Q9" s="164"/>
      <c r="R9" s="165" t="s">
        <v>104</v>
      </c>
      <c r="S9" s="54"/>
      <c r="T9" s="136" t="str">
        <f t="shared" si="1"/>
        <v>Ok</v>
      </c>
      <c r="U9" s="57" t="str">
        <f t="shared" si="2"/>
        <v>Ok</v>
      </c>
      <c r="V9" s="58" t="str">
        <f t="shared" si="3"/>
        <v>Ok</v>
      </c>
      <c r="W9" s="59" t="str">
        <f t="shared" si="4"/>
        <v>Ok</v>
      </c>
      <c r="X9" s="56" t="str">
        <f t="shared" si="5"/>
        <v>Ok</v>
      </c>
      <c r="Y9" s="60">
        <f t="shared" si="6"/>
      </c>
      <c r="Z9" s="61" t="str">
        <f t="shared" si="7"/>
        <v>Non</v>
      </c>
      <c r="AA9" s="62">
        <f t="shared" si="8"/>
      </c>
      <c r="AB9" s="63">
        <f t="shared" si="9"/>
      </c>
      <c r="AC9" s="61">
        <f t="shared" si="10"/>
      </c>
      <c r="AD9" s="147">
        <f t="shared" si="11"/>
        <v>1</v>
      </c>
    </row>
    <row r="10" spans="1:30" ht="18" customHeight="1">
      <c r="A10" s="41"/>
      <c r="B10" s="42"/>
      <c r="C10" s="154"/>
      <c r="D10" s="155" t="s">
        <v>70</v>
      </c>
      <c r="E10" s="156" t="s">
        <v>143</v>
      </c>
      <c r="F10" s="157" t="s">
        <v>152</v>
      </c>
      <c r="G10" s="158" t="s">
        <v>106</v>
      </c>
      <c r="H10" s="139"/>
      <c r="I10" s="55">
        <f t="shared" si="0"/>
        <v>0</v>
      </c>
      <c r="J10" s="159" t="s">
        <v>104</v>
      </c>
      <c r="K10" s="160" t="s">
        <v>104</v>
      </c>
      <c r="L10" s="161" t="s">
        <v>104</v>
      </c>
      <c r="M10" s="162" t="s">
        <v>104</v>
      </c>
      <c r="N10" s="163" t="s">
        <v>103</v>
      </c>
      <c r="O10" s="163"/>
      <c r="P10" s="164" t="s">
        <v>103</v>
      </c>
      <c r="Q10" s="164"/>
      <c r="R10" s="165" t="s">
        <v>103</v>
      </c>
      <c r="S10" s="54"/>
      <c r="T10" s="136" t="str">
        <f t="shared" si="1"/>
        <v>Ok</v>
      </c>
      <c r="U10" s="57" t="str">
        <f t="shared" si="2"/>
        <v>Ok</v>
      </c>
      <c r="V10" s="58" t="str">
        <f t="shared" si="3"/>
        <v>Non</v>
      </c>
      <c r="W10" s="59" t="str">
        <f t="shared" si="4"/>
        <v>Non</v>
      </c>
      <c r="X10" s="56" t="str">
        <f t="shared" si="5"/>
        <v>Non</v>
      </c>
      <c r="Y10" s="60">
        <f t="shared" si="6"/>
      </c>
      <c r="Z10" s="61" t="str">
        <f t="shared" si="7"/>
        <v>Ok</v>
      </c>
      <c r="AA10" s="62">
        <f t="shared" si="8"/>
      </c>
      <c r="AB10" s="63">
        <f t="shared" si="9"/>
      </c>
      <c r="AC10" s="61">
        <f t="shared" si="10"/>
      </c>
      <c r="AD10" s="147">
        <f t="shared" si="11"/>
        <v>0</v>
      </c>
    </row>
    <row r="11" spans="1:30" ht="18" customHeight="1">
      <c r="A11" s="41"/>
      <c r="B11" s="42"/>
      <c r="C11" s="154"/>
      <c r="D11" s="155"/>
      <c r="E11" s="156" t="s">
        <v>143</v>
      </c>
      <c r="F11" s="157" t="s">
        <v>153</v>
      </c>
      <c r="G11" s="158" t="s">
        <v>106</v>
      </c>
      <c r="H11" s="139"/>
      <c r="I11" s="55">
        <f t="shared" si="0"/>
        <v>1</v>
      </c>
      <c r="J11" s="159" t="s">
        <v>104</v>
      </c>
      <c r="K11" s="160" t="s">
        <v>104</v>
      </c>
      <c r="L11" s="161" t="s">
        <v>104</v>
      </c>
      <c r="M11" s="162" t="s">
        <v>104</v>
      </c>
      <c r="N11" s="163" t="s">
        <v>104</v>
      </c>
      <c r="O11" s="163"/>
      <c r="P11" s="164" t="s">
        <v>104</v>
      </c>
      <c r="Q11" s="164"/>
      <c r="R11" s="165" t="s">
        <v>104</v>
      </c>
      <c r="S11" s="54"/>
      <c r="T11" s="136" t="str">
        <f t="shared" si="1"/>
        <v>Ok</v>
      </c>
      <c r="U11" s="57" t="str">
        <f t="shared" si="2"/>
        <v>Ok</v>
      </c>
      <c r="V11" s="58" t="str">
        <f t="shared" si="3"/>
        <v>Ok</v>
      </c>
      <c r="W11" s="59" t="str">
        <f t="shared" si="4"/>
        <v>Ok</v>
      </c>
      <c r="X11" s="56" t="str">
        <f t="shared" si="5"/>
        <v>Ok</v>
      </c>
      <c r="Y11" s="60">
        <f t="shared" si="6"/>
      </c>
      <c r="Z11" s="61" t="str">
        <f t="shared" si="7"/>
        <v>Ok</v>
      </c>
      <c r="AA11" s="62">
        <f t="shared" si="8"/>
      </c>
      <c r="AB11" s="63">
        <f t="shared" si="9"/>
      </c>
      <c r="AC11" s="61">
        <f t="shared" si="10"/>
      </c>
      <c r="AD11" s="147">
        <f t="shared" si="11"/>
        <v>1</v>
      </c>
    </row>
    <row r="12" spans="1:30" ht="18" customHeight="1">
      <c r="A12" s="41"/>
      <c r="B12" s="42"/>
      <c r="C12" s="154" t="s">
        <v>91</v>
      </c>
      <c r="D12" s="155"/>
      <c r="E12" s="156" t="s">
        <v>143</v>
      </c>
      <c r="F12" s="157" t="s">
        <v>154</v>
      </c>
      <c r="G12" s="158" t="s">
        <v>106</v>
      </c>
      <c r="H12" s="139"/>
      <c r="I12" s="55">
        <f t="shared" si="0"/>
      </c>
      <c r="J12" s="159"/>
      <c r="K12" s="160"/>
      <c r="L12" s="161"/>
      <c r="M12" s="162"/>
      <c r="N12" s="163"/>
      <c r="O12" s="163"/>
      <c r="P12" s="164"/>
      <c r="Q12" s="164"/>
      <c r="R12" s="165"/>
      <c r="S12" s="54"/>
      <c r="T12" s="136">
        <f t="shared" si="1"/>
      </c>
      <c r="U12" s="57">
        <f t="shared" si="2"/>
      </c>
      <c r="V12" s="58">
        <f t="shared" si="3"/>
      </c>
      <c r="W12" s="59">
        <f t="shared" si="4"/>
      </c>
      <c r="X12" s="56">
        <f t="shared" si="5"/>
      </c>
      <c r="Y12" s="60">
        <f t="shared" si="6"/>
      </c>
      <c r="Z12" s="61">
        <f t="shared" si="7"/>
      </c>
      <c r="AA12" s="62">
        <f t="shared" si="8"/>
      </c>
      <c r="AB12" s="63">
        <f t="shared" si="9"/>
      </c>
      <c r="AC12" s="61">
        <f t="shared" si="10"/>
      </c>
      <c r="AD12" s="147">
        <f t="shared" si="11"/>
      </c>
    </row>
    <row r="13" spans="1:30" ht="18" customHeight="1">
      <c r="A13" s="41"/>
      <c r="B13" s="42"/>
      <c r="C13" s="154"/>
      <c r="D13" s="155"/>
      <c r="E13" s="156" t="s">
        <v>143</v>
      </c>
      <c r="F13" s="157" t="s">
        <v>155</v>
      </c>
      <c r="G13" s="158" t="s">
        <v>105</v>
      </c>
      <c r="H13" s="139"/>
      <c r="I13" s="55">
        <f t="shared" si="0"/>
        <v>1</v>
      </c>
      <c r="J13" s="159" t="s">
        <v>104</v>
      </c>
      <c r="K13" s="160" t="s">
        <v>104</v>
      </c>
      <c r="L13" s="161" t="s">
        <v>104</v>
      </c>
      <c r="M13" s="162" t="s">
        <v>104</v>
      </c>
      <c r="N13" s="163" t="s">
        <v>104</v>
      </c>
      <c r="O13" s="163"/>
      <c r="P13" s="164" t="s">
        <v>104</v>
      </c>
      <c r="Q13" s="164"/>
      <c r="R13" s="165" t="s">
        <v>104</v>
      </c>
      <c r="S13" s="54"/>
      <c r="T13" s="136" t="str">
        <f t="shared" si="1"/>
        <v>Ok</v>
      </c>
      <c r="U13" s="57" t="str">
        <f t="shared" si="2"/>
        <v>Ok</v>
      </c>
      <c r="V13" s="58" t="str">
        <f t="shared" si="3"/>
        <v>Ok</v>
      </c>
      <c r="W13" s="59" t="str">
        <f t="shared" si="4"/>
        <v>Ok</v>
      </c>
      <c r="X13" s="56" t="str">
        <f t="shared" si="5"/>
        <v>Ok</v>
      </c>
      <c r="Y13" s="60">
        <f t="shared" si="6"/>
      </c>
      <c r="Z13" s="61" t="str">
        <f t="shared" si="7"/>
        <v>Ok</v>
      </c>
      <c r="AA13" s="62">
        <f t="shared" si="8"/>
      </c>
      <c r="AB13" s="63">
        <f t="shared" si="9"/>
      </c>
      <c r="AC13" s="61">
        <f t="shared" si="10"/>
      </c>
      <c r="AD13" s="147">
        <f t="shared" si="11"/>
        <v>1</v>
      </c>
    </row>
    <row r="14" spans="1:30" ht="18" customHeight="1">
      <c r="A14" s="41"/>
      <c r="B14" s="42"/>
      <c r="C14" s="154"/>
      <c r="D14" s="155" t="s">
        <v>70</v>
      </c>
      <c r="E14" s="156" t="s">
        <v>143</v>
      </c>
      <c r="F14" s="157" t="s">
        <v>156</v>
      </c>
      <c r="G14" s="158" t="s">
        <v>106</v>
      </c>
      <c r="H14" s="139"/>
      <c r="I14" s="55">
        <f t="shared" si="0"/>
        <v>0</v>
      </c>
      <c r="J14" s="159" t="s">
        <v>104</v>
      </c>
      <c r="K14" s="160" t="s">
        <v>104</v>
      </c>
      <c r="L14" s="161" t="s">
        <v>103</v>
      </c>
      <c r="M14" s="162" t="s">
        <v>103</v>
      </c>
      <c r="N14" s="163" t="s">
        <v>103</v>
      </c>
      <c r="O14" s="163"/>
      <c r="P14" s="164" t="s">
        <v>103</v>
      </c>
      <c r="Q14" s="164"/>
      <c r="R14" s="165" t="s">
        <v>103</v>
      </c>
      <c r="S14" s="54"/>
      <c r="T14" s="136" t="str">
        <f t="shared" si="1"/>
        <v>Ok</v>
      </c>
      <c r="U14" s="57" t="str">
        <f t="shared" si="2"/>
        <v>Non</v>
      </c>
      <c r="V14" s="58" t="str">
        <f t="shared" si="3"/>
        <v>Non</v>
      </c>
      <c r="W14" s="59" t="str">
        <f t="shared" si="4"/>
        <v>Non</v>
      </c>
      <c r="X14" s="56" t="str">
        <f t="shared" si="5"/>
        <v>Non</v>
      </c>
      <c r="Y14" s="60">
        <f t="shared" si="6"/>
      </c>
      <c r="Z14" s="61" t="str">
        <f t="shared" si="7"/>
        <v>Ok</v>
      </c>
      <c r="AA14" s="62">
        <f t="shared" si="8"/>
      </c>
      <c r="AB14" s="63">
        <f t="shared" si="9"/>
      </c>
      <c r="AC14" s="61">
        <f t="shared" si="10"/>
      </c>
      <c r="AD14" s="147">
        <f t="shared" si="11"/>
        <v>0</v>
      </c>
    </row>
    <row r="15" spans="1:30" ht="18" customHeight="1">
      <c r="A15" s="41"/>
      <c r="B15" s="42"/>
      <c r="C15" s="154"/>
      <c r="D15" s="155"/>
      <c r="E15" s="156" t="s">
        <v>143</v>
      </c>
      <c r="F15" s="157" t="s">
        <v>157</v>
      </c>
      <c r="G15" s="158" t="s">
        <v>105</v>
      </c>
      <c r="H15" s="139"/>
      <c r="I15" s="55">
        <f t="shared" si="0"/>
        <v>1</v>
      </c>
      <c r="J15" s="159" t="s">
        <v>104</v>
      </c>
      <c r="K15" s="160" t="s">
        <v>104</v>
      </c>
      <c r="L15" s="161" t="s">
        <v>104</v>
      </c>
      <c r="M15" s="162" t="s">
        <v>104</v>
      </c>
      <c r="N15" s="163" t="s">
        <v>104</v>
      </c>
      <c r="O15" s="163"/>
      <c r="P15" s="164" t="s">
        <v>104</v>
      </c>
      <c r="Q15" s="164"/>
      <c r="R15" s="165" t="s">
        <v>104</v>
      </c>
      <c r="S15" s="54"/>
      <c r="T15" s="136" t="str">
        <f t="shared" si="1"/>
        <v>Ok</v>
      </c>
      <c r="U15" s="57" t="str">
        <f t="shared" si="2"/>
        <v>Ok</v>
      </c>
      <c r="V15" s="58" t="str">
        <f t="shared" si="3"/>
        <v>Ok</v>
      </c>
      <c r="W15" s="59" t="str">
        <f t="shared" si="4"/>
        <v>Ok</v>
      </c>
      <c r="X15" s="56" t="str">
        <f t="shared" si="5"/>
        <v>Ok</v>
      </c>
      <c r="Y15" s="60">
        <f t="shared" si="6"/>
      </c>
      <c r="Z15" s="61" t="str">
        <f t="shared" si="7"/>
        <v>Ok</v>
      </c>
      <c r="AA15" s="62">
        <f t="shared" si="8"/>
      </c>
      <c r="AB15" s="63">
        <f t="shared" si="9"/>
      </c>
      <c r="AC15" s="61">
        <f t="shared" si="10"/>
      </c>
      <c r="AD15" s="147">
        <f t="shared" si="11"/>
        <v>1</v>
      </c>
    </row>
    <row r="16" spans="1:30" ht="18" customHeight="1">
      <c r="A16" s="41"/>
      <c r="B16" s="42"/>
      <c r="C16" s="154"/>
      <c r="D16" s="155" t="s">
        <v>72</v>
      </c>
      <c r="E16" s="156" t="s">
        <v>143</v>
      </c>
      <c r="F16" s="157" t="s">
        <v>158</v>
      </c>
      <c r="G16" s="158" t="s">
        <v>106</v>
      </c>
      <c r="H16" s="139"/>
      <c r="I16" s="55">
        <f t="shared" si="0"/>
        <v>0</v>
      </c>
      <c r="J16" s="159" t="s">
        <v>103</v>
      </c>
      <c r="K16" s="160" t="s">
        <v>103</v>
      </c>
      <c r="L16" s="161" t="s">
        <v>104</v>
      </c>
      <c r="M16" s="162" t="s">
        <v>104</v>
      </c>
      <c r="N16" s="163" t="s">
        <v>104</v>
      </c>
      <c r="O16" s="163"/>
      <c r="P16" s="164" t="s">
        <v>103</v>
      </c>
      <c r="Q16" s="164"/>
      <c r="R16" s="165" t="s">
        <v>103</v>
      </c>
      <c r="S16" s="54"/>
      <c r="T16" s="136" t="str">
        <f t="shared" si="1"/>
        <v>Non</v>
      </c>
      <c r="U16" s="57" t="str">
        <f t="shared" si="2"/>
        <v>Ok</v>
      </c>
      <c r="V16" s="58" t="str">
        <f t="shared" si="3"/>
        <v>Ok</v>
      </c>
      <c r="W16" s="59" t="str">
        <f t="shared" si="4"/>
        <v>Non</v>
      </c>
      <c r="X16" s="56" t="str">
        <f t="shared" si="5"/>
        <v>Non</v>
      </c>
      <c r="Y16" s="60">
        <f t="shared" si="6"/>
      </c>
      <c r="Z16" s="61" t="str">
        <f t="shared" si="7"/>
        <v>Non</v>
      </c>
      <c r="AA16" s="62">
        <f t="shared" si="8"/>
      </c>
      <c r="AB16" s="63">
        <f t="shared" si="9"/>
      </c>
      <c r="AC16" s="61">
        <f t="shared" si="10"/>
      </c>
      <c r="AD16" s="147">
        <f t="shared" si="11"/>
        <v>0</v>
      </c>
    </row>
    <row r="17" spans="1:30" ht="18" customHeight="1">
      <c r="A17" s="41"/>
      <c r="B17" s="42"/>
      <c r="C17" s="154"/>
      <c r="D17" s="155"/>
      <c r="E17" s="156" t="s">
        <v>143</v>
      </c>
      <c r="F17" s="157" t="s">
        <v>159</v>
      </c>
      <c r="G17" s="158" t="s">
        <v>106</v>
      </c>
      <c r="H17" s="139"/>
      <c r="I17" s="55">
        <f t="shared" si="0"/>
        <v>1</v>
      </c>
      <c r="J17" s="159" t="s">
        <v>104</v>
      </c>
      <c r="K17" s="160" t="s">
        <v>104</v>
      </c>
      <c r="L17" s="161" t="s">
        <v>104</v>
      </c>
      <c r="M17" s="162" t="s">
        <v>104</v>
      </c>
      <c r="N17" s="163" t="s">
        <v>104</v>
      </c>
      <c r="O17" s="163"/>
      <c r="P17" s="164" t="s">
        <v>104</v>
      </c>
      <c r="Q17" s="164"/>
      <c r="R17" s="165" t="s">
        <v>104</v>
      </c>
      <c r="S17" s="54"/>
      <c r="T17" s="136" t="str">
        <f t="shared" si="1"/>
        <v>Ok</v>
      </c>
      <c r="U17" s="57" t="str">
        <f t="shared" si="2"/>
        <v>Ok</v>
      </c>
      <c r="V17" s="58" t="str">
        <f t="shared" si="3"/>
        <v>Ok</v>
      </c>
      <c r="W17" s="59" t="str">
        <f t="shared" si="4"/>
        <v>Ok</v>
      </c>
      <c r="X17" s="56" t="str">
        <f t="shared" si="5"/>
        <v>Ok</v>
      </c>
      <c r="Y17" s="60">
        <f t="shared" si="6"/>
      </c>
      <c r="Z17" s="61" t="str">
        <f t="shared" si="7"/>
        <v>Ok</v>
      </c>
      <c r="AA17" s="62">
        <f t="shared" si="8"/>
      </c>
      <c r="AB17" s="63">
        <f t="shared" si="9"/>
      </c>
      <c r="AC17" s="61">
        <f t="shared" si="10"/>
      </c>
      <c r="AD17" s="147">
        <f t="shared" si="11"/>
        <v>1</v>
      </c>
    </row>
    <row r="18" spans="1:30" ht="18" customHeight="1">
      <c r="A18" s="41"/>
      <c r="B18" s="42"/>
      <c r="C18" s="43"/>
      <c r="D18" s="44"/>
      <c r="E18" s="45"/>
      <c r="F18" s="46"/>
      <c r="G18" s="47"/>
      <c r="H18" s="139"/>
      <c r="I18" s="55">
        <f t="shared" si="0"/>
      </c>
      <c r="J18" s="48"/>
      <c r="K18" s="49"/>
      <c r="L18" s="50"/>
      <c r="M18" s="51"/>
      <c r="N18" s="52"/>
      <c r="O18" s="52"/>
      <c r="P18" s="53"/>
      <c r="Q18" s="53"/>
      <c r="R18" s="54"/>
      <c r="S18" s="54"/>
      <c r="T18" s="136">
        <f t="shared" si="1"/>
      </c>
      <c r="U18" s="57">
        <f t="shared" si="2"/>
      </c>
      <c r="V18" s="58">
        <f t="shared" si="3"/>
      </c>
      <c r="W18" s="59">
        <f t="shared" si="4"/>
      </c>
      <c r="X18" s="56">
        <f t="shared" si="5"/>
      </c>
      <c r="Y18" s="60">
        <f t="shared" si="6"/>
      </c>
      <c r="Z18" s="61">
        <f t="shared" si="7"/>
      </c>
      <c r="AA18" s="62">
        <f t="shared" si="8"/>
      </c>
      <c r="AB18" s="63">
        <f t="shared" si="9"/>
      </c>
      <c r="AC18" s="61">
        <f t="shared" si="10"/>
      </c>
      <c r="AD18" s="147">
        <f t="shared" si="11"/>
      </c>
    </row>
    <row r="19" spans="1:30" ht="18" customHeight="1">
      <c r="A19" s="41"/>
      <c r="B19" s="42"/>
      <c r="C19" s="43"/>
      <c r="D19" s="44"/>
      <c r="E19" s="45"/>
      <c r="F19" s="46"/>
      <c r="G19" s="47"/>
      <c r="H19" s="139"/>
      <c r="I19" s="55">
        <f t="shared" si="0"/>
      </c>
      <c r="J19" s="48"/>
      <c r="K19" s="49"/>
      <c r="L19" s="50"/>
      <c r="M19" s="51"/>
      <c r="N19" s="52"/>
      <c r="O19" s="52"/>
      <c r="P19" s="53"/>
      <c r="Q19" s="53"/>
      <c r="R19" s="54"/>
      <c r="S19" s="54"/>
      <c r="T19" s="136">
        <f t="shared" si="1"/>
      </c>
      <c r="U19" s="57">
        <f t="shared" si="2"/>
      </c>
      <c r="V19" s="58">
        <f t="shared" si="3"/>
      </c>
      <c r="W19" s="59">
        <f t="shared" si="4"/>
      </c>
      <c r="X19" s="56">
        <f t="shared" si="5"/>
      </c>
      <c r="Y19" s="60">
        <f t="shared" si="6"/>
      </c>
      <c r="Z19" s="61">
        <f t="shared" si="7"/>
      </c>
      <c r="AA19" s="62">
        <f t="shared" si="8"/>
      </c>
      <c r="AB19" s="63">
        <f t="shared" si="9"/>
      </c>
      <c r="AC19" s="61">
        <f t="shared" si="10"/>
      </c>
      <c r="AD19" s="147">
        <f t="shared" si="11"/>
      </c>
    </row>
    <row r="20" spans="1:30" ht="18" customHeight="1">
      <c r="A20" s="41"/>
      <c r="B20" s="42"/>
      <c r="C20" s="43"/>
      <c r="D20" s="44"/>
      <c r="E20" s="45"/>
      <c r="F20" s="46"/>
      <c r="G20" s="47"/>
      <c r="H20" s="139"/>
      <c r="I20" s="55">
        <f t="shared" si="0"/>
      </c>
      <c r="J20" s="48"/>
      <c r="K20" s="49"/>
      <c r="L20" s="50"/>
      <c r="M20" s="51"/>
      <c r="N20" s="52"/>
      <c r="O20" s="52"/>
      <c r="P20" s="53"/>
      <c r="Q20" s="53"/>
      <c r="R20" s="54"/>
      <c r="S20" s="54"/>
      <c r="T20" s="136">
        <f t="shared" si="1"/>
      </c>
      <c r="U20" s="57">
        <f t="shared" si="2"/>
      </c>
      <c r="V20" s="58">
        <f t="shared" si="3"/>
      </c>
      <c r="W20" s="59">
        <f t="shared" si="4"/>
      </c>
      <c r="X20" s="56">
        <f t="shared" si="5"/>
      </c>
      <c r="Y20" s="60">
        <f t="shared" si="6"/>
      </c>
      <c r="Z20" s="61">
        <f t="shared" si="7"/>
      </c>
      <c r="AA20" s="62">
        <f t="shared" si="8"/>
      </c>
      <c r="AB20" s="63">
        <f t="shared" si="9"/>
      </c>
      <c r="AC20" s="61">
        <f t="shared" si="10"/>
      </c>
      <c r="AD20" s="147">
        <f t="shared" si="11"/>
      </c>
    </row>
    <row r="21" spans="1:30" ht="18" customHeight="1">
      <c r="A21" s="41"/>
      <c r="B21" s="42"/>
      <c r="C21" s="43"/>
      <c r="D21" s="44"/>
      <c r="E21" s="45"/>
      <c r="F21" s="46"/>
      <c r="G21" s="47"/>
      <c r="H21" s="139"/>
      <c r="I21" s="55">
        <f t="shared" si="0"/>
      </c>
      <c r="J21" s="48"/>
      <c r="K21" s="49"/>
      <c r="L21" s="50"/>
      <c r="M21" s="51"/>
      <c r="N21" s="52"/>
      <c r="O21" s="52"/>
      <c r="P21" s="53"/>
      <c r="Q21" s="53"/>
      <c r="R21" s="54"/>
      <c r="S21" s="54"/>
      <c r="T21" s="136">
        <f t="shared" si="1"/>
      </c>
      <c r="U21" s="57">
        <f t="shared" si="2"/>
      </c>
      <c r="V21" s="58">
        <f t="shared" si="3"/>
      </c>
      <c r="W21" s="59">
        <f t="shared" si="4"/>
      </c>
      <c r="X21" s="56">
        <f t="shared" si="5"/>
      </c>
      <c r="Y21" s="60">
        <f t="shared" si="6"/>
      </c>
      <c r="Z21" s="61">
        <f t="shared" si="7"/>
      </c>
      <c r="AA21" s="62">
        <f t="shared" si="8"/>
      </c>
      <c r="AB21" s="63">
        <f t="shared" si="9"/>
      </c>
      <c r="AC21" s="61">
        <f t="shared" si="10"/>
      </c>
      <c r="AD21" s="147">
        <f t="shared" si="11"/>
      </c>
    </row>
    <row r="22" spans="1:30" ht="18" customHeight="1">
      <c r="A22" s="41"/>
      <c r="B22" s="42"/>
      <c r="C22" s="43"/>
      <c r="D22" s="44"/>
      <c r="E22" s="45"/>
      <c r="F22" s="46"/>
      <c r="G22" s="47"/>
      <c r="H22" s="139"/>
      <c r="I22" s="55">
        <f t="shared" si="0"/>
      </c>
      <c r="J22" s="48"/>
      <c r="K22" s="49"/>
      <c r="L22" s="50"/>
      <c r="M22" s="51"/>
      <c r="N22" s="52"/>
      <c r="O22" s="52"/>
      <c r="P22" s="53"/>
      <c r="Q22" s="53"/>
      <c r="R22" s="54"/>
      <c r="S22" s="54"/>
      <c r="T22" s="136">
        <f t="shared" si="1"/>
      </c>
      <c r="U22" s="57">
        <f t="shared" si="2"/>
      </c>
      <c r="V22" s="58">
        <f t="shared" si="3"/>
      </c>
      <c r="W22" s="59">
        <f t="shared" si="4"/>
      </c>
      <c r="X22" s="56">
        <f t="shared" si="5"/>
      </c>
      <c r="Y22" s="60">
        <f t="shared" si="6"/>
      </c>
      <c r="Z22" s="61">
        <f t="shared" si="7"/>
      </c>
      <c r="AA22" s="62">
        <f t="shared" si="8"/>
      </c>
      <c r="AB22" s="63">
        <f t="shared" si="9"/>
      </c>
      <c r="AC22" s="61">
        <f t="shared" si="10"/>
      </c>
      <c r="AD22" s="147">
        <f t="shared" si="11"/>
      </c>
    </row>
    <row r="23" spans="1:30" ht="18" customHeight="1">
      <c r="A23" s="41"/>
      <c r="B23" s="42"/>
      <c r="C23" s="43"/>
      <c r="D23" s="44"/>
      <c r="E23" s="45"/>
      <c r="F23" s="46"/>
      <c r="G23" s="47"/>
      <c r="H23" s="139"/>
      <c r="I23" s="55">
        <f t="shared" si="0"/>
      </c>
      <c r="J23" s="48"/>
      <c r="K23" s="49"/>
      <c r="L23" s="50"/>
      <c r="M23" s="51"/>
      <c r="N23" s="52"/>
      <c r="O23" s="52"/>
      <c r="P23" s="53"/>
      <c r="Q23" s="53"/>
      <c r="R23" s="54"/>
      <c r="S23" s="54"/>
      <c r="T23" s="136">
        <f t="shared" si="1"/>
      </c>
      <c r="U23" s="57">
        <f t="shared" si="2"/>
      </c>
      <c r="V23" s="58">
        <f t="shared" si="3"/>
      </c>
      <c r="W23" s="59">
        <f t="shared" si="4"/>
      </c>
      <c r="X23" s="56">
        <f t="shared" si="5"/>
      </c>
      <c r="Y23" s="60">
        <f t="shared" si="6"/>
      </c>
      <c r="Z23" s="61">
        <f t="shared" si="7"/>
      </c>
      <c r="AA23" s="62">
        <f t="shared" si="8"/>
      </c>
      <c r="AB23" s="63">
        <f t="shared" si="9"/>
      </c>
      <c r="AC23" s="61">
        <f t="shared" si="10"/>
      </c>
      <c r="AD23" s="147">
        <f t="shared" si="11"/>
      </c>
    </row>
    <row r="24" spans="1:30" ht="18" customHeight="1">
      <c r="A24" s="41"/>
      <c r="B24" s="42"/>
      <c r="C24" s="43"/>
      <c r="D24" s="44"/>
      <c r="E24" s="45"/>
      <c r="F24" s="46"/>
      <c r="G24" s="47"/>
      <c r="H24" s="139"/>
      <c r="I24" s="55">
        <f t="shared" si="0"/>
      </c>
      <c r="J24" s="48"/>
      <c r="K24" s="49"/>
      <c r="L24" s="50"/>
      <c r="M24" s="51"/>
      <c r="N24" s="52"/>
      <c r="O24" s="52"/>
      <c r="P24" s="53"/>
      <c r="Q24" s="53"/>
      <c r="R24" s="54"/>
      <c r="S24" s="54"/>
      <c r="T24" s="136">
        <f t="shared" si="1"/>
      </c>
      <c r="U24" s="57">
        <f t="shared" si="2"/>
      </c>
      <c r="V24" s="58">
        <f t="shared" si="3"/>
      </c>
      <c r="W24" s="59">
        <f t="shared" si="4"/>
      </c>
      <c r="X24" s="56">
        <f t="shared" si="5"/>
      </c>
      <c r="Y24" s="60">
        <f t="shared" si="6"/>
      </c>
      <c r="Z24" s="61">
        <f t="shared" si="7"/>
      </c>
      <c r="AA24" s="62">
        <f t="shared" si="8"/>
      </c>
      <c r="AB24" s="63">
        <f t="shared" si="9"/>
      </c>
      <c r="AC24" s="61">
        <f t="shared" si="10"/>
      </c>
      <c r="AD24" s="147">
        <f t="shared" si="11"/>
      </c>
    </row>
    <row r="25" spans="1:30" ht="18" customHeight="1">
      <c r="A25" s="41"/>
      <c r="B25" s="42"/>
      <c r="C25" s="43"/>
      <c r="D25" s="44"/>
      <c r="E25" s="45"/>
      <c r="F25" s="46"/>
      <c r="G25" s="47"/>
      <c r="H25" s="139"/>
      <c r="I25" s="55">
        <f t="shared" si="0"/>
      </c>
      <c r="J25" s="48"/>
      <c r="K25" s="49"/>
      <c r="L25" s="50"/>
      <c r="M25" s="51"/>
      <c r="N25" s="52"/>
      <c r="O25" s="52"/>
      <c r="P25" s="53"/>
      <c r="Q25" s="53"/>
      <c r="R25" s="54"/>
      <c r="S25" s="54"/>
      <c r="T25" s="136">
        <f t="shared" si="1"/>
      </c>
      <c r="U25" s="57">
        <f t="shared" si="2"/>
      </c>
      <c r="V25" s="58">
        <f t="shared" si="3"/>
      </c>
      <c r="W25" s="59">
        <f t="shared" si="4"/>
      </c>
      <c r="X25" s="56">
        <f t="shared" si="5"/>
      </c>
      <c r="Y25" s="60">
        <f t="shared" si="6"/>
      </c>
      <c r="Z25" s="61">
        <f t="shared" si="7"/>
      </c>
      <c r="AA25" s="62">
        <f t="shared" si="8"/>
      </c>
      <c r="AB25" s="63">
        <f t="shared" si="9"/>
      </c>
      <c r="AC25" s="61">
        <f t="shared" si="10"/>
      </c>
      <c r="AD25" s="147">
        <f t="shared" si="11"/>
      </c>
    </row>
    <row r="26" spans="1:30" ht="18" customHeight="1">
      <c r="A26" s="41"/>
      <c r="B26" s="42"/>
      <c r="C26" s="43"/>
      <c r="D26" s="44"/>
      <c r="E26" s="45"/>
      <c r="F26" s="46"/>
      <c r="G26" s="47"/>
      <c r="H26" s="139"/>
      <c r="I26" s="55">
        <f t="shared" si="0"/>
      </c>
      <c r="J26" s="48"/>
      <c r="K26" s="49"/>
      <c r="L26" s="50"/>
      <c r="M26" s="51"/>
      <c r="N26" s="52"/>
      <c r="O26" s="52"/>
      <c r="P26" s="53"/>
      <c r="Q26" s="53"/>
      <c r="R26" s="54"/>
      <c r="S26" s="54"/>
      <c r="T26" s="136">
        <f t="shared" si="1"/>
      </c>
      <c r="U26" s="57">
        <f t="shared" si="2"/>
      </c>
      <c r="V26" s="58">
        <f t="shared" si="3"/>
      </c>
      <c r="W26" s="59">
        <f t="shared" si="4"/>
      </c>
      <c r="X26" s="56">
        <f t="shared" si="5"/>
      </c>
      <c r="Y26" s="60">
        <f t="shared" si="6"/>
      </c>
      <c r="Z26" s="61">
        <f t="shared" si="7"/>
      </c>
      <c r="AA26" s="62">
        <f t="shared" si="8"/>
      </c>
      <c r="AB26" s="63">
        <f t="shared" si="9"/>
      </c>
      <c r="AC26" s="61">
        <f t="shared" si="10"/>
      </c>
      <c r="AD26" s="147">
        <f t="shared" si="11"/>
      </c>
    </row>
    <row r="27" spans="1:30" ht="18" customHeight="1">
      <c r="A27" s="41"/>
      <c r="B27" s="42"/>
      <c r="C27" s="43"/>
      <c r="D27" s="44"/>
      <c r="E27" s="45"/>
      <c r="F27" s="46"/>
      <c r="G27" s="47"/>
      <c r="H27" s="139"/>
      <c r="I27" s="55">
        <f t="shared" si="0"/>
      </c>
      <c r="J27" s="48"/>
      <c r="K27" s="49"/>
      <c r="L27" s="50"/>
      <c r="M27" s="51"/>
      <c r="N27" s="52"/>
      <c r="O27" s="52"/>
      <c r="P27" s="53"/>
      <c r="Q27" s="53"/>
      <c r="R27" s="54"/>
      <c r="S27" s="54"/>
      <c r="T27" s="136">
        <f t="shared" si="1"/>
      </c>
      <c r="U27" s="57">
        <f t="shared" si="2"/>
      </c>
      <c r="V27" s="58">
        <f t="shared" si="3"/>
      </c>
      <c r="W27" s="59">
        <f t="shared" si="4"/>
      </c>
      <c r="X27" s="56">
        <f t="shared" si="5"/>
      </c>
      <c r="Y27" s="60">
        <f t="shared" si="6"/>
      </c>
      <c r="Z27" s="61">
        <f t="shared" si="7"/>
      </c>
      <c r="AA27" s="62">
        <f t="shared" si="8"/>
      </c>
      <c r="AB27" s="63">
        <f t="shared" si="9"/>
      </c>
      <c r="AC27" s="61">
        <f t="shared" si="10"/>
      </c>
      <c r="AD27" s="147">
        <f t="shared" si="11"/>
      </c>
    </row>
    <row r="28" spans="1:30" ht="18" customHeight="1">
      <c r="A28" s="41"/>
      <c r="B28" s="42"/>
      <c r="C28" s="43"/>
      <c r="D28" s="44"/>
      <c r="E28" s="45"/>
      <c r="F28" s="46"/>
      <c r="G28" s="47"/>
      <c r="H28" s="139"/>
      <c r="I28" s="55">
        <f t="shared" si="0"/>
      </c>
      <c r="J28" s="48"/>
      <c r="K28" s="49"/>
      <c r="L28" s="50"/>
      <c r="M28" s="51"/>
      <c r="N28" s="52"/>
      <c r="O28" s="52"/>
      <c r="P28" s="53"/>
      <c r="Q28" s="53"/>
      <c r="R28" s="54"/>
      <c r="S28" s="54"/>
      <c r="T28" s="136">
        <f t="shared" si="1"/>
      </c>
      <c r="U28" s="57">
        <f t="shared" si="2"/>
      </c>
      <c r="V28" s="58">
        <f t="shared" si="3"/>
      </c>
      <c r="W28" s="59">
        <f t="shared" si="4"/>
      </c>
      <c r="X28" s="56">
        <f t="shared" si="5"/>
      </c>
      <c r="Y28" s="60">
        <f t="shared" si="6"/>
      </c>
      <c r="Z28" s="61">
        <f t="shared" si="7"/>
      </c>
      <c r="AA28" s="62">
        <f t="shared" si="8"/>
      </c>
      <c r="AB28" s="63">
        <f t="shared" si="9"/>
      </c>
      <c r="AC28" s="61">
        <f t="shared" si="10"/>
      </c>
      <c r="AD28" s="147">
        <f t="shared" si="11"/>
      </c>
    </row>
    <row r="29" spans="1:30" ht="18" customHeight="1">
      <c r="A29" s="41"/>
      <c r="B29" s="42"/>
      <c r="C29" s="43"/>
      <c r="D29" s="44"/>
      <c r="E29" s="45"/>
      <c r="F29" s="46"/>
      <c r="G29" s="47"/>
      <c r="H29" s="139"/>
      <c r="I29" s="55">
        <f t="shared" si="0"/>
      </c>
      <c r="J29" s="48"/>
      <c r="K29" s="49"/>
      <c r="L29" s="50"/>
      <c r="M29" s="51"/>
      <c r="N29" s="52"/>
      <c r="O29" s="52"/>
      <c r="P29" s="53"/>
      <c r="Q29" s="53"/>
      <c r="R29" s="54"/>
      <c r="S29" s="54"/>
      <c r="T29" s="136">
        <f t="shared" si="1"/>
      </c>
      <c r="U29" s="57">
        <f t="shared" si="2"/>
      </c>
      <c r="V29" s="58">
        <f t="shared" si="3"/>
      </c>
      <c r="W29" s="59">
        <f t="shared" si="4"/>
      </c>
      <c r="X29" s="56">
        <f t="shared" si="5"/>
      </c>
      <c r="Y29" s="60">
        <f t="shared" si="6"/>
      </c>
      <c r="Z29" s="61">
        <f t="shared" si="7"/>
      </c>
      <c r="AA29" s="62">
        <f t="shared" si="8"/>
      </c>
      <c r="AB29" s="63">
        <f t="shared" si="9"/>
      </c>
      <c r="AC29" s="61">
        <f t="shared" si="10"/>
      </c>
      <c r="AD29" s="147">
        <f t="shared" si="11"/>
      </c>
    </row>
    <row r="30" spans="1:30" ht="18" customHeight="1">
      <c r="A30" s="41"/>
      <c r="B30" s="42"/>
      <c r="C30" s="43"/>
      <c r="D30" s="44"/>
      <c r="E30" s="45"/>
      <c r="F30" s="46"/>
      <c r="G30" s="47"/>
      <c r="H30" s="139"/>
      <c r="I30" s="55">
        <f t="shared" si="0"/>
      </c>
      <c r="J30" s="48"/>
      <c r="K30" s="49"/>
      <c r="L30" s="50"/>
      <c r="M30" s="51"/>
      <c r="N30" s="52"/>
      <c r="O30" s="52"/>
      <c r="P30" s="53"/>
      <c r="Q30" s="53"/>
      <c r="R30" s="54"/>
      <c r="S30" s="54"/>
      <c r="T30" s="136">
        <f t="shared" si="1"/>
      </c>
      <c r="U30" s="57">
        <f t="shared" si="2"/>
      </c>
      <c r="V30" s="58">
        <f t="shared" si="3"/>
      </c>
      <c r="W30" s="59">
        <f t="shared" si="4"/>
      </c>
      <c r="X30" s="56">
        <f t="shared" si="5"/>
      </c>
      <c r="Y30" s="60">
        <f t="shared" si="6"/>
      </c>
      <c r="Z30" s="61">
        <f t="shared" si="7"/>
      </c>
      <c r="AA30" s="62">
        <f t="shared" si="8"/>
      </c>
      <c r="AB30" s="63">
        <f t="shared" si="9"/>
      </c>
      <c r="AC30" s="61">
        <f t="shared" si="10"/>
      </c>
      <c r="AD30" s="147">
        <f t="shared" si="11"/>
      </c>
    </row>
    <row r="31" spans="1:30" ht="18" customHeight="1">
      <c r="A31" s="41"/>
      <c r="B31" s="42"/>
      <c r="C31" s="43"/>
      <c r="D31" s="44"/>
      <c r="E31" s="45"/>
      <c r="F31" s="46"/>
      <c r="G31" s="47"/>
      <c r="H31" s="139"/>
      <c r="I31" s="55">
        <f t="shared" si="0"/>
      </c>
      <c r="J31" s="48"/>
      <c r="K31" s="49"/>
      <c r="L31" s="50"/>
      <c r="M31" s="51"/>
      <c r="N31" s="52"/>
      <c r="O31" s="52"/>
      <c r="P31" s="53"/>
      <c r="Q31" s="53"/>
      <c r="R31" s="54"/>
      <c r="S31" s="54"/>
      <c r="T31" s="136">
        <f t="shared" si="1"/>
      </c>
      <c r="U31" s="57">
        <f t="shared" si="2"/>
      </c>
      <c r="V31" s="58">
        <f t="shared" si="3"/>
      </c>
      <c r="W31" s="59">
        <f t="shared" si="4"/>
      </c>
      <c r="X31" s="56">
        <f t="shared" si="5"/>
      </c>
      <c r="Y31" s="60">
        <f t="shared" si="6"/>
      </c>
      <c r="Z31" s="61">
        <f t="shared" si="7"/>
      </c>
      <c r="AA31" s="62">
        <f t="shared" si="8"/>
      </c>
      <c r="AB31" s="63">
        <f t="shared" si="9"/>
      </c>
      <c r="AC31" s="61">
        <f t="shared" si="10"/>
      </c>
      <c r="AD31" s="147">
        <f t="shared" si="11"/>
      </c>
    </row>
    <row r="32" spans="1:30" ht="18" customHeight="1">
      <c r="A32" s="41"/>
      <c r="B32" s="42"/>
      <c r="C32" s="43"/>
      <c r="D32" s="44"/>
      <c r="E32" s="45"/>
      <c r="F32" s="46"/>
      <c r="G32" s="47"/>
      <c r="H32" s="139"/>
      <c r="I32" s="55">
        <f t="shared" si="0"/>
      </c>
      <c r="J32" s="48"/>
      <c r="K32" s="49"/>
      <c r="L32" s="50"/>
      <c r="M32" s="51"/>
      <c r="N32" s="52"/>
      <c r="O32" s="52"/>
      <c r="P32" s="53"/>
      <c r="Q32" s="53"/>
      <c r="R32" s="54"/>
      <c r="S32" s="54"/>
      <c r="T32" s="136">
        <f t="shared" si="1"/>
      </c>
      <c r="U32" s="57">
        <f t="shared" si="2"/>
      </c>
      <c r="V32" s="58">
        <f t="shared" si="3"/>
      </c>
      <c r="W32" s="59">
        <f t="shared" si="4"/>
      </c>
      <c r="X32" s="56">
        <f t="shared" si="5"/>
      </c>
      <c r="Y32" s="60">
        <f t="shared" si="6"/>
      </c>
      <c r="Z32" s="61">
        <f t="shared" si="7"/>
      </c>
      <c r="AA32" s="62">
        <f t="shared" si="8"/>
      </c>
      <c r="AB32" s="63">
        <f t="shared" si="9"/>
      </c>
      <c r="AC32" s="61">
        <f t="shared" si="10"/>
      </c>
      <c r="AD32" s="147">
        <f t="shared" si="11"/>
      </c>
    </row>
    <row r="33" spans="1:30" ht="18" customHeight="1">
      <c r="A33" s="41"/>
      <c r="B33" s="42"/>
      <c r="C33" s="43"/>
      <c r="D33" s="44"/>
      <c r="E33" s="45"/>
      <c r="F33" s="46"/>
      <c r="G33" s="47"/>
      <c r="H33" s="139"/>
      <c r="I33" s="55">
        <f t="shared" si="0"/>
      </c>
      <c r="J33" s="48"/>
      <c r="K33" s="49"/>
      <c r="L33" s="50"/>
      <c r="M33" s="51"/>
      <c r="N33" s="52"/>
      <c r="O33" s="52"/>
      <c r="P33" s="53"/>
      <c r="Q33" s="53"/>
      <c r="R33" s="54"/>
      <c r="S33" s="54"/>
      <c r="T33" s="136">
        <f t="shared" si="1"/>
      </c>
      <c r="U33" s="57">
        <f t="shared" si="2"/>
      </c>
      <c r="V33" s="58">
        <f t="shared" si="3"/>
      </c>
      <c r="W33" s="59">
        <f t="shared" si="4"/>
      </c>
      <c r="X33" s="56">
        <f t="shared" si="5"/>
      </c>
      <c r="Y33" s="60">
        <f t="shared" si="6"/>
      </c>
      <c r="Z33" s="61">
        <f t="shared" si="7"/>
      </c>
      <c r="AA33" s="62">
        <f t="shared" si="8"/>
      </c>
      <c r="AB33" s="63">
        <f t="shared" si="9"/>
      </c>
      <c r="AC33" s="61">
        <f t="shared" si="10"/>
      </c>
      <c r="AD33" s="147">
        <f t="shared" si="11"/>
      </c>
    </row>
    <row r="34" spans="1:30" ht="18" customHeight="1">
      <c r="A34" s="41"/>
      <c r="B34" s="42"/>
      <c r="C34" s="43"/>
      <c r="D34" s="44"/>
      <c r="E34" s="45"/>
      <c r="F34" s="46"/>
      <c r="G34" s="47"/>
      <c r="H34" s="139"/>
      <c r="I34" s="55">
        <f aca="true" t="shared" si="12" ref="I34:I65">IF($F34="","",IF((COUNTIF($T34:$X34,n_valide)+COUNTIF($T34:$X34,valide))&lt;&gt;5,"",IF(COUNTIF($T34:$X34,n_valide)&gt;=1,n_test2,o_test2)))</f>
      </c>
      <c r="J34" s="48"/>
      <c r="K34" s="49"/>
      <c r="L34" s="50"/>
      <c r="M34" s="51"/>
      <c r="N34" s="52"/>
      <c r="O34" s="52"/>
      <c r="P34" s="53"/>
      <c r="Q34" s="53"/>
      <c r="R34" s="54"/>
      <c r="S34" s="54"/>
      <c r="T34" s="136">
        <f aca="true" t="shared" si="13" ref="T34:T65">IF($F34="","",IF(COUNTA($J34:$K34)=0,"",IF(OR($J34=S_oui,$K34=S_oui),valide,n_valide)))</f>
      </c>
      <c r="U34" s="57">
        <f aca="true" t="shared" si="14" ref="U34:U65">IF($F34="","",IF(COUNTA($L34)=0,"",IF($L34=S_oui,valide,n_valide)))</f>
      </c>
      <c r="V34" s="58">
        <f aca="true" t="shared" si="15" ref="V34:V65">IF($F34="","",IF(COUNTA($M34:$N34)&lt;&gt;2,"",IF(COUNTIF($M34:$N34,S_oui)=2,valide,n_valide)))</f>
      </c>
      <c r="W34" s="59">
        <f aca="true" t="shared" si="16" ref="W34:W65">IF($F34="","",IF(COUNTA($P34)=0,"",IF($P34=S_oui,valide,n_valide)))</f>
      </c>
      <c r="X34" s="56">
        <f aca="true" t="shared" si="17" ref="X34:X65">IF($F34="","",IF(COUNTA($R34)=0,"",IF($R34=S_oui,valide,n_valide)))</f>
      </c>
      <c r="Y34" s="60">
        <f aca="true" t="shared" si="18" ref="Y34:Y65">IF($F34="","",IF((COUNTIF($Z34:$AC34,n_valide)+COUNTIF($Z34:$AC34,valide))&lt;&gt;4,"",IF(COUNTIF($Z34:$AC34,n_valide)&gt;=1,n_test3,o_test3)))</f>
      </c>
      <c r="Z34" s="61">
        <f aca="true" t="shared" si="19" ref="Z34:Z65">IF($F34="","",IF(COUNTA($K34)=0,"",IF($K34=S_oui,valide,n_valide)))</f>
      </c>
      <c r="AA34" s="62">
        <f aca="true" t="shared" si="20" ref="AA34:AA65">IF($F34="","",IF(COUNTA($O34)&lt;&gt;1,"",IF(COUNTIF($O34,S_oui)=1,valide,n_valide)))</f>
      </c>
      <c r="AB34" s="63">
        <f aca="true" t="shared" si="21" ref="AB34:AB65">IF($F34="","",IF(COUNTA($Q34)=0,"",IF($Q34=S_oui,valide,n_valide)))</f>
      </c>
      <c r="AC34" s="61">
        <f aca="true" t="shared" si="22" ref="AC34:AC65">IF($F34="","",IF(COUNTA($S34)=0,"",IF($S34=S_oui,valide,n_valide)))</f>
      </c>
      <c r="AD34" s="147">
        <f t="shared" si="11"/>
      </c>
    </row>
    <row r="35" spans="1:30" ht="18" customHeight="1">
      <c r="A35" s="41"/>
      <c r="B35" s="42"/>
      <c r="C35" s="43"/>
      <c r="D35" s="44"/>
      <c r="E35" s="45"/>
      <c r="F35" s="46"/>
      <c r="G35" s="47"/>
      <c r="H35" s="139"/>
      <c r="I35" s="55">
        <f t="shared" si="12"/>
      </c>
      <c r="J35" s="48"/>
      <c r="K35" s="49"/>
      <c r="L35" s="50"/>
      <c r="M35" s="51"/>
      <c r="N35" s="52"/>
      <c r="O35" s="52"/>
      <c r="P35" s="53"/>
      <c r="Q35" s="53"/>
      <c r="R35" s="54"/>
      <c r="S35" s="54"/>
      <c r="T35" s="136">
        <f t="shared" si="13"/>
      </c>
      <c r="U35" s="57">
        <f t="shared" si="14"/>
      </c>
      <c r="V35" s="58">
        <f t="shared" si="15"/>
      </c>
      <c r="W35" s="59">
        <f t="shared" si="16"/>
      </c>
      <c r="X35" s="56">
        <f t="shared" si="17"/>
      </c>
      <c r="Y35" s="60">
        <f t="shared" si="18"/>
      </c>
      <c r="Z35" s="61">
        <f t="shared" si="19"/>
      </c>
      <c r="AA35" s="62">
        <f t="shared" si="20"/>
      </c>
      <c r="AB35" s="63">
        <f t="shared" si="21"/>
      </c>
      <c r="AC35" s="61">
        <f t="shared" si="22"/>
      </c>
      <c r="AD35" s="147">
        <f t="shared" si="11"/>
      </c>
    </row>
    <row r="36" spans="1:30" ht="18" customHeight="1">
      <c r="A36" s="41"/>
      <c r="B36" s="42"/>
      <c r="C36" s="43"/>
      <c r="D36" s="44"/>
      <c r="E36" s="45"/>
      <c r="F36" s="46"/>
      <c r="G36" s="47"/>
      <c r="H36" s="139"/>
      <c r="I36" s="55">
        <f t="shared" si="12"/>
      </c>
      <c r="J36" s="48"/>
      <c r="K36" s="49"/>
      <c r="L36" s="50"/>
      <c r="M36" s="51"/>
      <c r="N36" s="52"/>
      <c r="O36" s="52"/>
      <c r="P36" s="53"/>
      <c r="Q36" s="53"/>
      <c r="R36" s="54"/>
      <c r="S36" s="54"/>
      <c r="T36" s="136">
        <f t="shared" si="13"/>
      </c>
      <c r="U36" s="57">
        <f t="shared" si="14"/>
      </c>
      <c r="V36" s="58">
        <f t="shared" si="15"/>
      </c>
      <c r="W36" s="59">
        <f t="shared" si="16"/>
      </c>
      <c r="X36" s="56">
        <f t="shared" si="17"/>
      </c>
      <c r="Y36" s="60">
        <f t="shared" si="18"/>
      </c>
      <c r="Z36" s="61">
        <f t="shared" si="19"/>
      </c>
      <c r="AA36" s="62">
        <f t="shared" si="20"/>
      </c>
      <c r="AB36" s="63">
        <f t="shared" si="21"/>
      </c>
      <c r="AC36" s="61">
        <f t="shared" si="22"/>
      </c>
      <c r="AD36" s="147">
        <f t="shared" si="11"/>
      </c>
    </row>
    <row r="37" spans="1:30" ht="18" customHeight="1">
      <c r="A37" s="41"/>
      <c r="B37" s="42"/>
      <c r="C37" s="43"/>
      <c r="D37" s="44"/>
      <c r="E37" s="45"/>
      <c r="F37" s="46"/>
      <c r="G37" s="47"/>
      <c r="H37" s="139"/>
      <c r="I37" s="55">
        <f t="shared" si="12"/>
      </c>
      <c r="J37" s="48"/>
      <c r="K37" s="49"/>
      <c r="L37" s="50"/>
      <c r="M37" s="51"/>
      <c r="N37" s="52"/>
      <c r="O37" s="52"/>
      <c r="P37" s="53"/>
      <c r="Q37" s="53"/>
      <c r="R37" s="54"/>
      <c r="S37" s="54"/>
      <c r="T37" s="136">
        <f t="shared" si="13"/>
      </c>
      <c r="U37" s="57">
        <f t="shared" si="14"/>
      </c>
      <c r="V37" s="58">
        <f t="shared" si="15"/>
      </c>
      <c r="W37" s="59">
        <f t="shared" si="16"/>
      </c>
      <c r="X37" s="56">
        <f t="shared" si="17"/>
      </c>
      <c r="Y37" s="60">
        <f t="shared" si="18"/>
      </c>
      <c r="Z37" s="61">
        <f t="shared" si="19"/>
      </c>
      <c r="AA37" s="62">
        <f t="shared" si="20"/>
      </c>
      <c r="AB37" s="63">
        <f t="shared" si="21"/>
      </c>
      <c r="AC37" s="61">
        <f t="shared" si="22"/>
      </c>
      <c r="AD37" s="147">
        <f t="shared" si="11"/>
      </c>
    </row>
    <row r="38" spans="1:30" ht="18" customHeight="1">
      <c r="A38" s="41"/>
      <c r="B38" s="42"/>
      <c r="C38" s="43"/>
      <c r="D38" s="44"/>
      <c r="E38" s="45"/>
      <c r="F38" s="46"/>
      <c r="G38" s="47"/>
      <c r="H38" s="139"/>
      <c r="I38" s="55">
        <f t="shared" si="12"/>
      </c>
      <c r="J38" s="48"/>
      <c r="K38" s="49"/>
      <c r="L38" s="50"/>
      <c r="M38" s="51"/>
      <c r="N38" s="52"/>
      <c r="O38" s="52"/>
      <c r="P38" s="53"/>
      <c r="Q38" s="53"/>
      <c r="R38" s="54"/>
      <c r="S38" s="54"/>
      <c r="T38" s="136">
        <f t="shared" si="13"/>
      </c>
      <c r="U38" s="57">
        <f t="shared" si="14"/>
      </c>
      <c r="V38" s="58">
        <f t="shared" si="15"/>
      </c>
      <c r="W38" s="59">
        <f t="shared" si="16"/>
      </c>
      <c r="X38" s="56">
        <f t="shared" si="17"/>
      </c>
      <c r="Y38" s="60">
        <f t="shared" si="18"/>
      </c>
      <c r="Z38" s="61">
        <f t="shared" si="19"/>
      </c>
      <c r="AA38" s="62">
        <f t="shared" si="20"/>
      </c>
      <c r="AB38" s="63">
        <f t="shared" si="21"/>
      </c>
      <c r="AC38" s="61">
        <f t="shared" si="22"/>
      </c>
      <c r="AD38" s="147">
        <f t="shared" si="11"/>
      </c>
    </row>
    <row r="39" spans="1:30" ht="18" customHeight="1">
      <c r="A39" s="41"/>
      <c r="B39" s="42"/>
      <c r="C39" s="43"/>
      <c r="D39" s="44"/>
      <c r="E39" s="45"/>
      <c r="F39" s="46"/>
      <c r="G39" s="47"/>
      <c r="H39" s="139"/>
      <c r="I39" s="55">
        <f t="shared" si="12"/>
      </c>
      <c r="J39" s="48"/>
      <c r="K39" s="49"/>
      <c r="L39" s="50"/>
      <c r="M39" s="51"/>
      <c r="N39" s="52"/>
      <c r="O39" s="52"/>
      <c r="P39" s="53"/>
      <c r="Q39" s="53"/>
      <c r="R39" s="54"/>
      <c r="S39" s="54"/>
      <c r="T39" s="136">
        <f t="shared" si="13"/>
      </c>
      <c r="U39" s="57">
        <f t="shared" si="14"/>
      </c>
      <c r="V39" s="58">
        <f t="shared" si="15"/>
      </c>
      <c r="W39" s="59">
        <f t="shared" si="16"/>
      </c>
      <c r="X39" s="56">
        <f t="shared" si="17"/>
      </c>
      <c r="Y39" s="60">
        <f t="shared" si="18"/>
      </c>
      <c r="Z39" s="61">
        <f t="shared" si="19"/>
      </c>
      <c r="AA39" s="62">
        <f t="shared" si="20"/>
      </c>
      <c r="AB39" s="63">
        <f t="shared" si="21"/>
      </c>
      <c r="AC39" s="61">
        <f t="shared" si="22"/>
      </c>
      <c r="AD39" s="147">
        <f t="shared" si="11"/>
      </c>
    </row>
    <row r="40" spans="1:30" ht="18" customHeight="1">
      <c r="A40" s="41"/>
      <c r="B40" s="42"/>
      <c r="C40" s="43"/>
      <c r="D40" s="44"/>
      <c r="E40" s="45"/>
      <c r="F40" s="46"/>
      <c r="G40" s="47"/>
      <c r="H40" s="139"/>
      <c r="I40" s="55">
        <f t="shared" si="12"/>
      </c>
      <c r="J40" s="48"/>
      <c r="K40" s="49"/>
      <c r="L40" s="50"/>
      <c r="M40" s="51"/>
      <c r="N40" s="52"/>
      <c r="O40" s="52"/>
      <c r="P40" s="53"/>
      <c r="Q40" s="53"/>
      <c r="R40" s="54"/>
      <c r="S40" s="54"/>
      <c r="T40" s="136">
        <f t="shared" si="13"/>
      </c>
      <c r="U40" s="57">
        <f t="shared" si="14"/>
      </c>
      <c r="V40" s="58">
        <f t="shared" si="15"/>
      </c>
      <c r="W40" s="59">
        <f t="shared" si="16"/>
      </c>
      <c r="X40" s="56">
        <f t="shared" si="17"/>
      </c>
      <c r="Y40" s="60">
        <f t="shared" si="18"/>
      </c>
      <c r="Z40" s="61">
        <f t="shared" si="19"/>
      </c>
      <c r="AA40" s="62">
        <f t="shared" si="20"/>
      </c>
      <c r="AB40" s="63">
        <f t="shared" si="21"/>
      </c>
      <c r="AC40" s="61">
        <f t="shared" si="22"/>
      </c>
      <c r="AD40" s="147">
        <f t="shared" si="11"/>
      </c>
    </row>
    <row r="41" spans="1:30" ht="18" customHeight="1">
      <c r="A41" s="41"/>
      <c r="B41" s="42"/>
      <c r="C41" s="43"/>
      <c r="D41" s="44"/>
      <c r="E41" s="45"/>
      <c r="F41" s="46"/>
      <c r="G41" s="47"/>
      <c r="H41" s="139"/>
      <c r="I41" s="55">
        <f t="shared" si="12"/>
      </c>
      <c r="J41" s="48"/>
      <c r="K41" s="49"/>
      <c r="L41" s="50"/>
      <c r="M41" s="51"/>
      <c r="N41" s="52"/>
      <c r="O41" s="52"/>
      <c r="P41" s="53"/>
      <c r="Q41" s="53"/>
      <c r="R41" s="54"/>
      <c r="S41" s="54"/>
      <c r="T41" s="136">
        <f t="shared" si="13"/>
      </c>
      <c r="U41" s="57">
        <f t="shared" si="14"/>
      </c>
      <c r="V41" s="58">
        <f t="shared" si="15"/>
      </c>
      <c r="W41" s="59">
        <f t="shared" si="16"/>
      </c>
      <c r="X41" s="56">
        <f t="shared" si="17"/>
      </c>
      <c r="Y41" s="60">
        <f t="shared" si="18"/>
      </c>
      <c r="Z41" s="61">
        <f t="shared" si="19"/>
      </c>
      <c r="AA41" s="62">
        <f t="shared" si="20"/>
      </c>
      <c r="AB41" s="63">
        <f t="shared" si="21"/>
      </c>
      <c r="AC41" s="61">
        <f t="shared" si="22"/>
      </c>
      <c r="AD41" s="147">
        <f t="shared" si="11"/>
      </c>
    </row>
    <row r="42" spans="1:30" ht="18" customHeight="1">
      <c r="A42" s="41"/>
      <c r="B42" s="42"/>
      <c r="C42" s="43"/>
      <c r="D42" s="44"/>
      <c r="E42" s="45"/>
      <c r="F42" s="46"/>
      <c r="G42" s="47"/>
      <c r="H42" s="139"/>
      <c r="I42" s="55">
        <f t="shared" si="12"/>
      </c>
      <c r="J42" s="48"/>
      <c r="K42" s="49"/>
      <c r="L42" s="50"/>
      <c r="M42" s="51"/>
      <c r="N42" s="52"/>
      <c r="O42" s="52"/>
      <c r="P42" s="53"/>
      <c r="Q42" s="53"/>
      <c r="R42" s="54"/>
      <c r="S42" s="54"/>
      <c r="T42" s="136">
        <f t="shared" si="13"/>
      </c>
      <c r="U42" s="57">
        <f t="shared" si="14"/>
      </c>
      <c r="V42" s="58">
        <f t="shared" si="15"/>
      </c>
      <c r="W42" s="59">
        <f t="shared" si="16"/>
      </c>
      <c r="X42" s="56">
        <f t="shared" si="17"/>
      </c>
      <c r="Y42" s="60">
        <f t="shared" si="18"/>
      </c>
      <c r="Z42" s="61">
        <f t="shared" si="19"/>
      </c>
      <c r="AA42" s="62">
        <f t="shared" si="20"/>
      </c>
      <c r="AB42" s="63">
        <f t="shared" si="21"/>
      </c>
      <c r="AC42" s="61">
        <f t="shared" si="22"/>
      </c>
      <c r="AD42" s="147">
        <f t="shared" si="11"/>
      </c>
    </row>
    <row r="43" spans="1:30" ht="18" customHeight="1">
      <c r="A43" s="41"/>
      <c r="B43" s="42"/>
      <c r="C43" s="43"/>
      <c r="D43" s="44"/>
      <c r="E43" s="45"/>
      <c r="F43" s="46"/>
      <c r="G43" s="47"/>
      <c r="H43" s="139"/>
      <c r="I43" s="55">
        <f t="shared" si="12"/>
      </c>
      <c r="J43" s="48"/>
      <c r="K43" s="49"/>
      <c r="L43" s="50"/>
      <c r="M43" s="51"/>
      <c r="N43" s="52"/>
      <c r="O43" s="52"/>
      <c r="P43" s="53"/>
      <c r="Q43" s="53"/>
      <c r="R43" s="54"/>
      <c r="S43" s="54"/>
      <c r="T43" s="136">
        <f t="shared" si="13"/>
      </c>
      <c r="U43" s="57">
        <f t="shared" si="14"/>
      </c>
      <c r="V43" s="58">
        <f t="shared" si="15"/>
      </c>
      <c r="W43" s="59">
        <f t="shared" si="16"/>
      </c>
      <c r="X43" s="56">
        <f t="shared" si="17"/>
      </c>
      <c r="Y43" s="60">
        <f t="shared" si="18"/>
      </c>
      <c r="Z43" s="61">
        <f t="shared" si="19"/>
      </c>
      <c r="AA43" s="62">
        <f t="shared" si="20"/>
      </c>
      <c r="AB43" s="63">
        <f t="shared" si="21"/>
      </c>
      <c r="AC43" s="61">
        <f t="shared" si="22"/>
      </c>
      <c r="AD43" s="147">
        <f t="shared" si="11"/>
      </c>
    </row>
    <row r="44" spans="1:30" ht="18" customHeight="1">
      <c r="A44" s="41"/>
      <c r="B44" s="42"/>
      <c r="C44" s="43"/>
      <c r="D44" s="44"/>
      <c r="E44" s="45"/>
      <c r="F44" s="46"/>
      <c r="G44" s="47"/>
      <c r="H44" s="139"/>
      <c r="I44" s="55">
        <f t="shared" si="12"/>
      </c>
      <c r="J44" s="48"/>
      <c r="K44" s="49"/>
      <c r="L44" s="50"/>
      <c r="M44" s="51"/>
      <c r="N44" s="52"/>
      <c r="O44" s="52"/>
      <c r="P44" s="53"/>
      <c r="Q44" s="53"/>
      <c r="R44" s="54"/>
      <c r="S44" s="54"/>
      <c r="T44" s="136">
        <f t="shared" si="13"/>
      </c>
      <c r="U44" s="57">
        <f t="shared" si="14"/>
      </c>
      <c r="V44" s="58">
        <f t="shared" si="15"/>
      </c>
      <c r="W44" s="59">
        <f t="shared" si="16"/>
      </c>
      <c r="X44" s="56">
        <f t="shared" si="17"/>
      </c>
      <c r="Y44" s="60">
        <f t="shared" si="18"/>
      </c>
      <c r="Z44" s="61">
        <f t="shared" si="19"/>
      </c>
      <c r="AA44" s="62">
        <f t="shared" si="20"/>
      </c>
      <c r="AB44" s="63">
        <f t="shared" si="21"/>
      </c>
      <c r="AC44" s="61">
        <f t="shared" si="22"/>
      </c>
      <c r="AD44" s="147">
        <f t="shared" si="11"/>
      </c>
    </row>
    <row r="45" spans="1:30" ht="18" customHeight="1">
      <c r="A45" s="41"/>
      <c r="B45" s="42"/>
      <c r="C45" s="43"/>
      <c r="D45" s="44"/>
      <c r="E45" s="45"/>
      <c r="F45" s="46"/>
      <c r="G45" s="47"/>
      <c r="H45" s="139"/>
      <c r="I45" s="55">
        <f t="shared" si="12"/>
      </c>
      <c r="J45" s="48"/>
      <c r="K45" s="49"/>
      <c r="L45" s="50"/>
      <c r="M45" s="51"/>
      <c r="N45" s="52"/>
      <c r="O45" s="52"/>
      <c r="P45" s="53"/>
      <c r="Q45" s="53"/>
      <c r="R45" s="54"/>
      <c r="S45" s="54"/>
      <c r="T45" s="136">
        <f t="shared" si="13"/>
      </c>
      <c r="U45" s="57">
        <f t="shared" si="14"/>
      </c>
      <c r="V45" s="58">
        <f t="shared" si="15"/>
      </c>
      <c r="W45" s="59">
        <f t="shared" si="16"/>
      </c>
      <c r="X45" s="56">
        <f t="shared" si="17"/>
      </c>
      <c r="Y45" s="60">
        <f t="shared" si="18"/>
      </c>
      <c r="Z45" s="61">
        <f t="shared" si="19"/>
      </c>
      <c r="AA45" s="62">
        <f t="shared" si="20"/>
      </c>
      <c r="AB45" s="63">
        <f t="shared" si="21"/>
      </c>
      <c r="AC45" s="61">
        <f t="shared" si="22"/>
      </c>
      <c r="AD45" s="147">
        <f t="shared" si="11"/>
      </c>
    </row>
    <row r="46" spans="1:30" ht="18" customHeight="1">
      <c r="A46" s="41"/>
      <c r="B46" s="42"/>
      <c r="C46" s="43"/>
      <c r="D46" s="44"/>
      <c r="E46" s="45"/>
      <c r="F46" s="46"/>
      <c r="G46" s="47"/>
      <c r="H46" s="139"/>
      <c r="I46" s="55">
        <f t="shared" si="12"/>
      </c>
      <c r="J46" s="48"/>
      <c r="K46" s="49"/>
      <c r="L46" s="50"/>
      <c r="M46" s="51"/>
      <c r="N46" s="52"/>
      <c r="O46" s="52"/>
      <c r="P46" s="53"/>
      <c r="Q46" s="53"/>
      <c r="R46" s="54"/>
      <c r="S46" s="54"/>
      <c r="T46" s="136">
        <f t="shared" si="13"/>
      </c>
      <c r="U46" s="57">
        <f t="shared" si="14"/>
      </c>
      <c r="V46" s="58">
        <f t="shared" si="15"/>
      </c>
      <c r="W46" s="59">
        <f t="shared" si="16"/>
      </c>
      <c r="X46" s="56">
        <f t="shared" si="17"/>
      </c>
      <c r="Y46" s="60">
        <f t="shared" si="18"/>
      </c>
      <c r="Z46" s="61">
        <f t="shared" si="19"/>
      </c>
      <c r="AA46" s="62">
        <f t="shared" si="20"/>
      </c>
      <c r="AB46" s="63">
        <f t="shared" si="21"/>
      </c>
      <c r="AC46" s="61">
        <f t="shared" si="22"/>
      </c>
      <c r="AD46" s="147">
        <f t="shared" si="11"/>
      </c>
    </row>
    <row r="47" spans="1:30" ht="18" customHeight="1">
      <c r="A47" s="41"/>
      <c r="B47" s="42"/>
      <c r="C47" s="43"/>
      <c r="D47" s="44"/>
      <c r="E47" s="45"/>
      <c r="F47" s="46"/>
      <c r="G47" s="47"/>
      <c r="H47" s="139"/>
      <c r="I47" s="55">
        <f t="shared" si="12"/>
      </c>
      <c r="J47" s="48"/>
      <c r="K47" s="49"/>
      <c r="L47" s="50"/>
      <c r="M47" s="51"/>
      <c r="N47" s="52"/>
      <c r="O47" s="52"/>
      <c r="P47" s="53"/>
      <c r="Q47" s="53"/>
      <c r="R47" s="54"/>
      <c r="S47" s="54"/>
      <c r="T47" s="136">
        <f t="shared" si="13"/>
      </c>
      <c r="U47" s="57">
        <f t="shared" si="14"/>
      </c>
      <c r="V47" s="58">
        <f t="shared" si="15"/>
      </c>
      <c r="W47" s="59">
        <f t="shared" si="16"/>
      </c>
      <c r="X47" s="56">
        <f t="shared" si="17"/>
      </c>
      <c r="Y47" s="60">
        <f t="shared" si="18"/>
      </c>
      <c r="Z47" s="61">
        <f t="shared" si="19"/>
      </c>
      <c r="AA47" s="62">
        <f t="shared" si="20"/>
      </c>
      <c r="AB47" s="63">
        <f t="shared" si="21"/>
      </c>
      <c r="AC47" s="61">
        <f t="shared" si="22"/>
      </c>
      <c r="AD47" s="147">
        <f t="shared" si="11"/>
      </c>
    </row>
    <row r="48" spans="1:30" ht="18" customHeight="1">
      <c r="A48" s="41"/>
      <c r="B48" s="42"/>
      <c r="C48" s="43"/>
      <c r="D48" s="44"/>
      <c r="E48" s="45"/>
      <c r="F48" s="46"/>
      <c r="G48" s="47"/>
      <c r="H48" s="139"/>
      <c r="I48" s="55">
        <f t="shared" si="12"/>
      </c>
      <c r="J48" s="48"/>
      <c r="K48" s="49"/>
      <c r="L48" s="50"/>
      <c r="M48" s="51"/>
      <c r="N48" s="52"/>
      <c r="O48" s="52"/>
      <c r="P48" s="53"/>
      <c r="Q48" s="53"/>
      <c r="R48" s="54"/>
      <c r="S48" s="54"/>
      <c r="T48" s="136">
        <f t="shared" si="13"/>
      </c>
      <c r="U48" s="57">
        <f t="shared" si="14"/>
      </c>
      <c r="V48" s="58">
        <f t="shared" si="15"/>
      </c>
      <c r="W48" s="59">
        <f t="shared" si="16"/>
      </c>
      <c r="X48" s="56">
        <f t="shared" si="17"/>
      </c>
      <c r="Y48" s="60">
        <f t="shared" si="18"/>
      </c>
      <c r="Z48" s="61">
        <f t="shared" si="19"/>
      </c>
      <c r="AA48" s="62">
        <f t="shared" si="20"/>
      </c>
      <c r="AB48" s="63">
        <f t="shared" si="21"/>
      </c>
      <c r="AC48" s="61">
        <f t="shared" si="22"/>
      </c>
      <c r="AD48" s="147">
        <f t="shared" si="11"/>
      </c>
    </row>
    <row r="49" spans="1:30" ht="18" customHeight="1">
      <c r="A49" s="41"/>
      <c r="B49" s="42"/>
      <c r="C49" s="43"/>
      <c r="D49" s="44"/>
      <c r="E49" s="45"/>
      <c r="F49" s="46"/>
      <c r="G49" s="47"/>
      <c r="H49" s="139"/>
      <c r="I49" s="55">
        <f t="shared" si="12"/>
      </c>
      <c r="J49" s="48"/>
      <c r="K49" s="49"/>
      <c r="L49" s="50"/>
      <c r="M49" s="51"/>
      <c r="N49" s="52"/>
      <c r="O49" s="52"/>
      <c r="P49" s="53"/>
      <c r="Q49" s="53"/>
      <c r="R49" s="54"/>
      <c r="S49" s="54"/>
      <c r="T49" s="136">
        <f t="shared" si="13"/>
      </c>
      <c r="U49" s="57">
        <f t="shared" si="14"/>
      </c>
      <c r="V49" s="58">
        <f t="shared" si="15"/>
      </c>
      <c r="W49" s="59">
        <f t="shared" si="16"/>
      </c>
      <c r="X49" s="56">
        <f t="shared" si="17"/>
      </c>
      <c r="Y49" s="60">
        <f t="shared" si="18"/>
      </c>
      <c r="Z49" s="61">
        <f t="shared" si="19"/>
      </c>
      <c r="AA49" s="62">
        <f t="shared" si="20"/>
      </c>
      <c r="AB49" s="63">
        <f t="shared" si="21"/>
      </c>
      <c r="AC49" s="61">
        <f t="shared" si="22"/>
      </c>
      <c r="AD49" s="147">
        <f t="shared" si="11"/>
      </c>
    </row>
    <row r="50" spans="1:30" ht="18" customHeight="1">
      <c r="A50" s="41"/>
      <c r="B50" s="42"/>
      <c r="C50" s="43"/>
      <c r="D50" s="44"/>
      <c r="E50" s="45"/>
      <c r="F50" s="46"/>
      <c r="G50" s="47"/>
      <c r="H50" s="139"/>
      <c r="I50" s="55">
        <f t="shared" si="12"/>
      </c>
      <c r="J50" s="48"/>
      <c r="K50" s="49"/>
      <c r="L50" s="50"/>
      <c r="M50" s="51"/>
      <c r="N50" s="52"/>
      <c r="O50" s="52"/>
      <c r="P50" s="53"/>
      <c r="Q50" s="53"/>
      <c r="R50" s="54"/>
      <c r="S50" s="54"/>
      <c r="T50" s="136">
        <f t="shared" si="13"/>
      </c>
      <c r="U50" s="57">
        <f t="shared" si="14"/>
      </c>
      <c r="V50" s="58">
        <f t="shared" si="15"/>
      </c>
      <c r="W50" s="59">
        <f t="shared" si="16"/>
      </c>
      <c r="X50" s="56">
        <f t="shared" si="17"/>
      </c>
      <c r="Y50" s="60">
        <f t="shared" si="18"/>
      </c>
      <c r="Z50" s="61">
        <f t="shared" si="19"/>
      </c>
      <c r="AA50" s="62">
        <f t="shared" si="20"/>
      </c>
      <c r="AB50" s="63">
        <f t="shared" si="21"/>
      </c>
      <c r="AC50" s="61">
        <f t="shared" si="22"/>
      </c>
      <c r="AD50" s="147">
        <f t="shared" si="11"/>
      </c>
    </row>
    <row r="51" spans="1:30" ht="18" customHeight="1">
      <c r="A51" s="41"/>
      <c r="B51" s="42"/>
      <c r="C51" s="43"/>
      <c r="D51" s="44"/>
      <c r="E51" s="45"/>
      <c r="F51" s="46"/>
      <c r="G51" s="47"/>
      <c r="H51" s="139"/>
      <c r="I51" s="55">
        <f t="shared" si="12"/>
      </c>
      <c r="J51" s="48"/>
      <c r="K51" s="49"/>
      <c r="L51" s="50"/>
      <c r="M51" s="51"/>
      <c r="N51" s="52"/>
      <c r="O51" s="52"/>
      <c r="P51" s="53"/>
      <c r="Q51" s="53"/>
      <c r="R51" s="54"/>
      <c r="S51" s="54"/>
      <c r="T51" s="136">
        <f t="shared" si="13"/>
      </c>
      <c r="U51" s="57">
        <f t="shared" si="14"/>
      </c>
      <c r="V51" s="58">
        <f t="shared" si="15"/>
      </c>
      <c r="W51" s="59">
        <f t="shared" si="16"/>
      </c>
      <c r="X51" s="56">
        <f t="shared" si="17"/>
      </c>
      <c r="Y51" s="60">
        <f t="shared" si="18"/>
      </c>
      <c r="Z51" s="61">
        <f t="shared" si="19"/>
      </c>
      <c r="AA51" s="62">
        <f t="shared" si="20"/>
      </c>
      <c r="AB51" s="63">
        <f t="shared" si="21"/>
      </c>
      <c r="AC51" s="61">
        <f t="shared" si="22"/>
      </c>
      <c r="AD51" s="147">
        <f t="shared" si="11"/>
      </c>
    </row>
    <row r="52" spans="1:30" ht="18" customHeight="1">
      <c r="A52" s="41"/>
      <c r="B52" s="42"/>
      <c r="C52" s="43"/>
      <c r="D52" s="44"/>
      <c r="E52" s="45"/>
      <c r="F52" s="46"/>
      <c r="G52" s="47"/>
      <c r="H52" s="139"/>
      <c r="I52" s="55">
        <f t="shared" si="12"/>
      </c>
      <c r="J52" s="48"/>
      <c r="K52" s="49"/>
      <c r="L52" s="50"/>
      <c r="M52" s="51"/>
      <c r="N52" s="52"/>
      <c r="O52" s="52"/>
      <c r="P52" s="53"/>
      <c r="Q52" s="53"/>
      <c r="R52" s="54"/>
      <c r="S52" s="54"/>
      <c r="T52" s="136">
        <f t="shared" si="13"/>
      </c>
      <c r="U52" s="57">
        <f t="shared" si="14"/>
      </c>
      <c r="V52" s="58">
        <f t="shared" si="15"/>
      </c>
      <c r="W52" s="59">
        <f t="shared" si="16"/>
      </c>
      <c r="X52" s="56">
        <f t="shared" si="17"/>
      </c>
      <c r="Y52" s="60">
        <f t="shared" si="18"/>
      </c>
      <c r="Z52" s="61">
        <f t="shared" si="19"/>
      </c>
      <c r="AA52" s="62">
        <f t="shared" si="20"/>
      </c>
      <c r="AB52" s="63">
        <f t="shared" si="21"/>
      </c>
      <c r="AC52" s="61">
        <f t="shared" si="22"/>
      </c>
      <c r="AD52" s="147">
        <f t="shared" si="11"/>
      </c>
    </row>
    <row r="53" spans="1:30" ht="18" customHeight="1">
      <c r="A53" s="41"/>
      <c r="B53" s="42"/>
      <c r="C53" s="43"/>
      <c r="D53" s="44"/>
      <c r="E53" s="45"/>
      <c r="F53" s="46"/>
      <c r="G53" s="47"/>
      <c r="H53" s="139"/>
      <c r="I53" s="55">
        <f t="shared" si="12"/>
      </c>
      <c r="J53" s="48"/>
      <c r="K53" s="49"/>
      <c r="L53" s="50"/>
      <c r="M53" s="51"/>
      <c r="N53" s="52"/>
      <c r="O53" s="52"/>
      <c r="P53" s="53"/>
      <c r="Q53" s="53"/>
      <c r="R53" s="54"/>
      <c r="S53" s="54"/>
      <c r="T53" s="136">
        <f t="shared" si="13"/>
      </c>
      <c r="U53" s="57">
        <f t="shared" si="14"/>
      </c>
      <c r="V53" s="58">
        <f t="shared" si="15"/>
      </c>
      <c r="W53" s="59">
        <f t="shared" si="16"/>
      </c>
      <c r="X53" s="56">
        <f t="shared" si="17"/>
      </c>
      <c r="Y53" s="60">
        <f t="shared" si="18"/>
      </c>
      <c r="Z53" s="61">
        <f t="shared" si="19"/>
      </c>
      <c r="AA53" s="62">
        <f t="shared" si="20"/>
      </c>
      <c r="AB53" s="63">
        <f t="shared" si="21"/>
      </c>
      <c r="AC53" s="61">
        <f t="shared" si="22"/>
      </c>
      <c r="AD53" s="147">
        <f t="shared" si="11"/>
      </c>
    </row>
    <row r="54" spans="1:30" ht="18" customHeight="1">
      <c r="A54" s="41"/>
      <c r="B54" s="42"/>
      <c r="C54" s="43"/>
      <c r="D54" s="44"/>
      <c r="E54" s="45"/>
      <c r="F54" s="46"/>
      <c r="G54" s="47"/>
      <c r="H54" s="139"/>
      <c r="I54" s="55">
        <f t="shared" si="12"/>
      </c>
      <c r="J54" s="48"/>
      <c r="K54" s="49"/>
      <c r="L54" s="50"/>
      <c r="M54" s="51"/>
      <c r="N54" s="52"/>
      <c r="O54" s="52"/>
      <c r="P54" s="53"/>
      <c r="Q54" s="53"/>
      <c r="R54" s="54"/>
      <c r="S54" s="54"/>
      <c r="T54" s="136">
        <f t="shared" si="13"/>
      </c>
      <c r="U54" s="57">
        <f t="shared" si="14"/>
      </c>
      <c r="V54" s="58">
        <f t="shared" si="15"/>
      </c>
      <c r="W54" s="59">
        <f t="shared" si="16"/>
      </c>
      <c r="X54" s="56">
        <f t="shared" si="17"/>
      </c>
      <c r="Y54" s="60">
        <f t="shared" si="18"/>
      </c>
      <c r="Z54" s="61">
        <f t="shared" si="19"/>
      </c>
      <c r="AA54" s="62">
        <f t="shared" si="20"/>
      </c>
      <c r="AB54" s="63">
        <f t="shared" si="21"/>
      </c>
      <c r="AC54" s="61">
        <f t="shared" si="22"/>
      </c>
      <c r="AD54" s="147">
        <f t="shared" si="11"/>
      </c>
    </row>
    <row r="55" spans="1:30" ht="18" customHeight="1">
      <c r="A55" s="41"/>
      <c r="B55" s="42"/>
      <c r="C55" s="43"/>
      <c r="D55" s="44"/>
      <c r="E55" s="45"/>
      <c r="F55" s="46"/>
      <c r="G55" s="47"/>
      <c r="H55" s="139"/>
      <c r="I55" s="55">
        <f t="shared" si="12"/>
      </c>
      <c r="J55" s="48"/>
      <c r="K55" s="49"/>
      <c r="L55" s="50"/>
      <c r="M55" s="51"/>
      <c r="N55" s="52"/>
      <c r="O55" s="52"/>
      <c r="P55" s="53"/>
      <c r="Q55" s="53"/>
      <c r="R55" s="54"/>
      <c r="S55" s="54"/>
      <c r="T55" s="136">
        <f t="shared" si="13"/>
      </c>
      <c r="U55" s="57">
        <f t="shared" si="14"/>
      </c>
      <c r="V55" s="58">
        <f t="shared" si="15"/>
      </c>
      <c r="W55" s="59">
        <f t="shared" si="16"/>
      </c>
      <c r="X55" s="56">
        <f t="shared" si="17"/>
      </c>
      <c r="Y55" s="60">
        <f t="shared" si="18"/>
      </c>
      <c r="Z55" s="61">
        <f t="shared" si="19"/>
      </c>
      <c r="AA55" s="62">
        <f t="shared" si="20"/>
      </c>
      <c r="AB55" s="63">
        <f t="shared" si="21"/>
      </c>
      <c r="AC55" s="61">
        <f t="shared" si="22"/>
      </c>
      <c r="AD55" s="147">
        <f t="shared" si="11"/>
      </c>
    </row>
    <row r="56" spans="1:30" ht="18" customHeight="1">
      <c r="A56" s="41"/>
      <c r="B56" s="42"/>
      <c r="C56" s="43"/>
      <c r="D56" s="44"/>
      <c r="E56" s="45"/>
      <c r="F56" s="46"/>
      <c r="G56" s="47"/>
      <c r="H56" s="139"/>
      <c r="I56" s="55">
        <f t="shared" si="12"/>
      </c>
      <c r="J56" s="48"/>
      <c r="K56" s="49"/>
      <c r="L56" s="50"/>
      <c r="M56" s="51"/>
      <c r="N56" s="52"/>
      <c r="O56" s="52"/>
      <c r="P56" s="53"/>
      <c r="Q56" s="53"/>
      <c r="R56" s="54"/>
      <c r="S56" s="54"/>
      <c r="T56" s="136">
        <f t="shared" si="13"/>
      </c>
      <c r="U56" s="57">
        <f t="shared" si="14"/>
      </c>
      <c r="V56" s="58">
        <f t="shared" si="15"/>
      </c>
      <c r="W56" s="59">
        <f t="shared" si="16"/>
      </c>
      <c r="X56" s="56">
        <f t="shared" si="17"/>
      </c>
      <c r="Y56" s="60">
        <f t="shared" si="18"/>
      </c>
      <c r="Z56" s="61">
        <f t="shared" si="19"/>
      </c>
      <c r="AA56" s="62">
        <f t="shared" si="20"/>
      </c>
      <c r="AB56" s="63">
        <f t="shared" si="21"/>
      </c>
      <c r="AC56" s="61">
        <f t="shared" si="22"/>
      </c>
      <c r="AD56" s="147">
        <f t="shared" si="11"/>
      </c>
    </row>
    <row r="57" spans="1:30" ht="18" customHeight="1">
      <c r="A57" s="41"/>
      <c r="B57" s="42"/>
      <c r="C57" s="43"/>
      <c r="D57" s="44"/>
      <c r="E57" s="45"/>
      <c r="F57" s="46"/>
      <c r="G57" s="47"/>
      <c r="H57" s="139"/>
      <c r="I57" s="55">
        <f t="shared" si="12"/>
      </c>
      <c r="J57" s="48"/>
      <c r="K57" s="49"/>
      <c r="L57" s="50"/>
      <c r="M57" s="51"/>
      <c r="N57" s="52"/>
      <c r="O57" s="52"/>
      <c r="P57" s="53"/>
      <c r="Q57" s="53"/>
      <c r="R57" s="54"/>
      <c r="S57" s="54"/>
      <c r="T57" s="136">
        <f t="shared" si="13"/>
      </c>
      <c r="U57" s="57">
        <f t="shared" si="14"/>
      </c>
      <c r="V57" s="58">
        <f t="shared" si="15"/>
      </c>
      <c r="W57" s="59">
        <f t="shared" si="16"/>
      </c>
      <c r="X57" s="56">
        <f t="shared" si="17"/>
      </c>
      <c r="Y57" s="60">
        <f t="shared" si="18"/>
      </c>
      <c r="Z57" s="61">
        <f t="shared" si="19"/>
      </c>
      <c r="AA57" s="62">
        <f t="shared" si="20"/>
      </c>
      <c r="AB57" s="63">
        <f t="shared" si="21"/>
      </c>
      <c r="AC57" s="61">
        <f t="shared" si="22"/>
      </c>
      <c r="AD57" s="147">
        <f t="shared" si="11"/>
      </c>
    </row>
    <row r="58" spans="1:30" ht="18" customHeight="1">
      <c r="A58" s="41"/>
      <c r="B58" s="42"/>
      <c r="C58" s="43"/>
      <c r="D58" s="44"/>
      <c r="E58" s="45"/>
      <c r="F58" s="46"/>
      <c r="G58" s="47"/>
      <c r="H58" s="139"/>
      <c r="I58" s="55">
        <f t="shared" si="12"/>
      </c>
      <c r="J58" s="48"/>
      <c r="K58" s="49"/>
      <c r="L58" s="50"/>
      <c r="M58" s="51"/>
      <c r="N58" s="52"/>
      <c r="O58" s="52"/>
      <c r="P58" s="53"/>
      <c r="Q58" s="53"/>
      <c r="R58" s="54"/>
      <c r="S58" s="54"/>
      <c r="T58" s="136">
        <f t="shared" si="13"/>
      </c>
      <c r="U58" s="57">
        <f t="shared" si="14"/>
      </c>
      <c r="V58" s="58">
        <f t="shared" si="15"/>
      </c>
      <c r="W58" s="59">
        <f t="shared" si="16"/>
      </c>
      <c r="X58" s="56">
        <f t="shared" si="17"/>
      </c>
      <c r="Y58" s="60">
        <f t="shared" si="18"/>
      </c>
      <c r="Z58" s="61">
        <f t="shared" si="19"/>
      </c>
      <c r="AA58" s="62">
        <f t="shared" si="20"/>
      </c>
      <c r="AB58" s="63">
        <f t="shared" si="21"/>
      </c>
      <c r="AC58" s="61">
        <f t="shared" si="22"/>
      </c>
      <c r="AD58" s="147">
        <f t="shared" si="11"/>
      </c>
    </row>
    <row r="59" spans="1:30" ht="18" customHeight="1">
      <c r="A59" s="41"/>
      <c r="B59" s="42"/>
      <c r="C59" s="43"/>
      <c r="D59" s="44"/>
      <c r="E59" s="45"/>
      <c r="F59" s="46"/>
      <c r="G59" s="47"/>
      <c r="H59" s="139"/>
      <c r="I59" s="55">
        <f t="shared" si="12"/>
      </c>
      <c r="J59" s="48"/>
      <c r="K59" s="49"/>
      <c r="L59" s="50"/>
      <c r="M59" s="51"/>
      <c r="N59" s="52"/>
      <c r="O59" s="52"/>
      <c r="P59" s="53"/>
      <c r="Q59" s="53"/>
      <c r="R59" s="54"/>
      <c r="S59" s="54"/>
      <c r="T59" s="136">
        <f t="shared" si="13"/>
      </c>
      <c r="U59" s="57">
        <f t="shared" si="14"/>
      </c>
      <c r="V59" s="58">
        <f t="shared" si="15"/>
      </c>
      <c r="W59" s="59">
        <f t="shared" si="16"/>
      </c>
      <c r="X59" s="56">
        <f t="shared" si="17"/>
      </c>
      <c r="Y59" s="60">
        <f t="shared" si="18"/>
      </c>
      <c r="Z59" s="61">
        <f t="shared" si="19"/>
      </c>
      <c r="AA59" s="62">
        <f t="shared" si="20"/>
      </c>
      <c r="AB59" s="63">
        <f t="shared" si="21"/>
      </c>
      <c r="AC59" s="61">
        <f t="shared" si="22"/>
      </c>
      <c r="AD59" s="147">
        <f t="shared" si="11"/>
      </c>
    </row>
    <row r="60" spans="1:30" ht="18" customHeight="1">
      <c r="A60" s="41"/>
      <c r="B60" s="42"/>
      <c r="C60" s="43"/>
      <c r="D60" s="44"/>
      <c r="E60" s="45"/>
      <c r="F60" s="46"/>
      <c r="G60" s="47"/>
      <c r="H60" s="139"/>
      <c r="I60" s="55">
        <f t="shared" si="12"/>
      </c>
      <c r="J60" s="48"/>
      <c r="K60" s="49"/>
      <c r="L60" s="50"/>
      <c r="M60" s="51"/>
      <c r="N60" s="52"/>
      <c r="O60" s="52"/>
      <c r="P60" s="53"/>
      <c r="Q60" s="53"/>
      <c r="R60" s="54"/>
      <c r="S60" s="54"/>
      <c r="T60" s="136">
        <f t="shared" si="13"/>
      </c>
      <c r="U60" s="57">
        <f t="shared" si="14"/>
      </c>
      <c r="V60" s="58">
        <f t="shared" si="15"/>
      </c>
      <c r="W60" s="59">
        <f t="shared" si="16"/>
      </c>
      <c r="X60" s="56">
        <f t="shared" si="17"/>
      </c>
      <c r="Y60" s="60">
        <f t="shared" si="18"/>
      </c>
      <c r="Z60" s="61">
        <f t="shared" si="19"/>
      </c>
      <c r="AA60" s="62">
        <f t="shared" si="20"/>
      </c>
      <c r="AB60" s="63">
        <f t="shared" si="21"/>
      </c>
      <c r="AC60" s="61">
        <f t="shared" si="22"/>
      </c>
      <c r="AD60" s="147">
        <f t="shared" si="11"/>
      </c>
    </row>
    <row r="61" spans="1:30" ht="18" customHeight="1">
      <c r="A61" s="41"/>
      <c r="B61" s="42"/>
      <c r="C61" s="43"/>
      <c r="D61" s="44"/>
      <c r="E61" s="45"/>
      <c r="F61" s="46"/>
      <c r="G61" s="47"/>
      <c r="H61" s="139"/>
      <c r="I61" s="55">
        <f t="shared" si="12"/>
      </c>
      <c r="J61" s="48"/>
      <c r="K61" s="49"/>
      <c r="L61" s="50"/>
      <c r="M61" s="51"/>
      <c r="N61" s="52"/>
      <c r="O61" s="52"/>
      <c r="P61" s="53"/>
      <c r="Q61" s="53"/>
      <c r="R61" s="54"/>
      <c r="S61" s="54"/>
      <c r="T61" s="136">
        <f t="shared" si="13"/>
      </c>
      <c r="U61" s="57">
        <f t="shared" si="14"/>
      </c>
      <c r="V61" s="58">
        <f t="shared" si="15"/>
      </c>
      <c r="W61" s="59">
        <f t="shared" si="16"/>
      </c>
      <c r="X61" s="56">
        <f t="shared" si="17"/>
      </c>
      <c r="Y61" s="60">
        <f t="shared" si="18"/>
      </c>
      <c r="Z61" s="61">
        <f t="shared" si="19"/>
      </c>
      <c r="AA61" s="62">
        <f t="shared" si="20"/>
      </c>
      <c r="AB61" s="63">
        <f t="shared" si="21"/>
      </c>
      <c r="AC61" s="61">
        <f t="shared" si="22"/>
      </c>
      <c r="AD61" s="147">
        <f t="shared" si="11"/>
      </c>
    </row>
    <row r="62" spans="1:30" ht="18" customHeight="1">
      <c r="A62" s="41"/>
      <c r="B62" s="42"/>
      <c r="C62" s="43"/>
      <c r="D62" s="44"/>
      <c r="E62" s="45"/>
      <c r="F62" s="46"/>
      <c r="G62" s="47"/>
      <c r="H62" s="139"/>
      <c r="I62" s="55">
        <f t="shared" si="12"/>
      </c>
      <c r="J62" s="48"/>
      <c r="K62" s="49"/>
      <c r="L62" s="50"/>
      <c r="M62" s="51"/>
      <c r="N62" s="52"/>
      <c r="O62" s="52"/>
      <c r="P62" s="53"/>
      <c r="Q62" s="53"/>
      <c r="R62" s="54"/>
      <c r="S62" s="54"/>
      <c r="T62" s="136">
        <f t="shared" si="13"/>
      </c>
      <c r="U62" s="57">
        <f t="shared" si="14"/>
      </c>
      <c r="V62" s="58">
        <f t="shared" si="15"/>
      </c>
      <c r="W62" s="59">
        <f t="shared" si="16"/>
      </c>
      <c r="X62" s="56">
        <f t="shared" si="17"/>
      </c>
      <c r="Y62" s="60">
        <f t="shared" si="18"/>
      </c>
      <c r="Z62" s="61">
        <f t="shared" si="19"/>
      </c>
      <c r="AA62" s="62">
        <f t="shared" si="20"/>
      </c>
      <c r="AB62" s="63">
        <f t="shared" si="21"/>
      </c>
      <c r="AC62" s="61">
        <f t="shared" si="22"/>
      </c>
      <c r="AD62" s="147">
        <f t="shared" si="11"/>
      </c>
    </row>
    <row r="63" spans="1:30" ht="18" customHeight="1">
      <c r="A63" s="41"/>
      <c r="B63" s="42"/>
      <c r="C63" s="43"/>
      <c r="D63" s="44"/>
      <c r="E63" s="45"/>
      <c r="F63" s="46"/>
      <c r="G63" s="47"/>
      <c r="H63" s="139"/>
      <c r="I63" s="55">
        <f t="shared" si="12"/>
      </c>
      <c r="J63" s="48"/>
      <c r="K63" s="49"/>
      <c r="L63" s="50"/>
      <c r="M63" s="51"/>
      <c r="N63" s="52"/>
      <c r="O63" s="52"/>
      <c r="P63" s="53"/>
      <c r="Q63" s="53"/>
      <c r="R63" s="54"/>
      <c r="S63" s="54"/>
      <c r="T63" s="136">
        <f t="shared" si="13"/>
      </c>
      <c r="U63" s="57">
        <f t="shared" si="14"/>
      </c>
      <c r="V63" s="58">
        <f t="shared" si="15"/>
      </c>
      <c r="W63" s="59">
        <f t="shared" si="16"/>
      </c>
      <c r="X63" s="56">
        <f t="shared" si="17"/>
      </c>
      <c r="Y63" s="60">
        <f t="shared" si="18"/>
      </c>
      <c r="Z63" s="61">
        <f t="shared" si="19"/>
      </c>
      <c r="AA63" s="62">
        <f t="shared" si="20"/>
      </c>
      <c r="AB63" s="63">
        <f t="shared" si="21"/>
      </c>
      <c r="AC63" s="61">
        <f t="shared" si="22"/>
      </c>
      <c r="AD63" s="147">
        <f t="shared" si="11"/>
      </c>
    </row>
    <row r="64" spans="1:30" ht="18" customHeight="1">
      <c r="A64" s="41"/>
      <c r="B64" s="42"/>
      <c r="C64" s="43"/>
      <c r="D64" s="44"/>
      <c r="E64" s="45"/>
      <c r="F64" s="46"/>
      <c r="G64" s="47"/>
      <c r="H64" s="139"/>
      <c r="I64" s="55">
        <f t="shared" si="12"/>
      </c>
      <c r="J64" s="48"/>
      <c r="K64" s="49"/>
      <c r="L64" s="50"/>
      <c r="M64" s="51"/>
      <c r="N64" s="52"/>
      <c r="O64" s="52"/>
      <c r="P64" s="53"/>
      <c r="Q64" s="53"/>
      <c r="R64" s="54"/>
      <c r="S64" s="54"/>
      <c r="T64" s="136">
        <f t="shared" si="13"/>
      </c>
      <c r="U64" s="57">
        <f t="shared" si="14"/>
      </c>
      <c r="V64" s="58">
        <f t="shared" si="15"/>
      </c>
      <c r="W64" s="59">
        <f t="shared" si="16"/>
      </c>
      <c r="X64" s="56">
        <f t="shared" si="17"/>
      </c>
      <c r="Y64" s="60">
        <f t="shared" si="18"/>
      </c>
      <c r="Z64" s="61">
        <f t="shared" si="19"/>
      </c>
      <c r="AA64" s="62">
        <f t="shared" si="20"/>
      </c>
      <c r="AB64" s="63">
        <f t="shared" si="21"/>
      </c>
      <c r="AC64" s="61">
        <f t="shared" si="22"/>
      </c>
      <c r="AD64" s="147">
        <f t="shared" si="11"/>
      </c>
    </row>
    <row r="65" spans="1:30" ht="18" customHeight="1">
      <c r="A65" s="41"/>
      <c r="B65" s="42"/>
      <c r="C65" s="43"/>
      <c r="D65" s="44"/>
      <c r="E65" s="45"/>
      <c r="F65" s="46"/>
      <c r="G65" s="47"/>
      <c r="H65" s="139"/>
      <c r="I65" s="55">
        <f t="shared" si="12"/>
      </c>
      <c r="J65" s="48"/>
      <c r="K65" s="49"/>
      <c r="L65" s="50"/>
      <c r="M65" s="51"/>
      <c r="N65" s="52"/>
      <c r="O65" s="52"/>
      <c r="P65" s="53"/>
      <c r="Q65" s="53"/>
      <c r="R65" s="54"/>
      <c r="S65" s="54"/>
      <c r="T65" s="136">
        <f t="shared" si="13"/>
      </c>
      <c r="U65" s="57">
        <f t="shared" si="14"/>
      </c>
      <c r="V65" s="58">
        <f t="shared" si="15"/>
      </c>
      <c r="W65" s="59">
        <f t="shared" si="16"/>
      </c>
      <c r="X65" s="56">
        <f t="shared" si="17"/>
      </c>
      <c r="Y65" s="60">
        <f t="shared" si="18"/>
      </c>
      <c r="Z65" s="61">
        <f t="shared" si="19"/>
      </c>
      <c r="AA65" s="62">
        <f t="shared" si="20"/>
      </c>
      <c r="AB65" s="63">
        <f t="shared" si="21"/>
      </c>
      <c r="AC65" s="61">
        <f t="shared" si="22"/>
      </c>
      <c r="AD65" s="147">
        <f t="shared" si="11"/>
      </c>
    </row>
    <row r="66" spans="1:30" ht="18" customHeight="1">
      <c r="A66" s="41"/>
      <c r="B66" s="42"/>
      <c r="C66" s="43"/>
      <c r="D66" s="44"/>
      <c r="E66" s="45"/>
      <c r="F66" s="46"/>
      <c r="G66" s="47"/>
      <c r="H66" s="139"/>
      <c r="I66" s="55">
        <f aca="true" t="shared" si="23" ref="I66:I97">IF($F66="","",IF((COUNTIF($T66:$X66,n_valide)+COUNTIF($T66:$X66,valide))&lt;&gt;5,"",IF(COUNTIF($T66:$X66,n_valide)&gt;=1,n_test2,o_test2)))</f>
      </c>
      <c r="J66" s="48"/>
      <c r="K66" s="49"/>
      <c r="L66" s="50"/>
      <c r="M66" s="51"/>
      <c r="N66" s="52"/>
      <c r="O66" s="52"/>
      <c r="P66" s="53"/>
      <c r="Q66" s="53"/>
      <c r="R66" s="54"/>
      <c r="S66" s="54"/>
      <c r="T66" s="136">
        <f aca="true" t="shared" si="24" ref="T66:T97">IF($F66="","",IF(COUNTA($J66:$K66)=0,"",IF(OR($J66=S_oui,$K66=S_oui),valide,n_valide)))</f>
      </c>
      <c r="U66" s="57">
        <f aca="true" t="shared" si="25" ref="U66:U97">IF($F66="","",IF(COUNTA($L66)=0,"",IF($L66=S_oui,valide,n_valide)))</f>
      </c>
      <c r="V66" s="58">
        <f aca="true" t="shared" si="26" ref="V66:V97">IF($F66="","",IF(COUNTA($M66:$N66)&lt;&gt;2,"",IF(COUNTIF($M66:$N66,S_oui)=2,valide,n_valide)))</f>
      </c>
      <c r="W66" s="59">
        <f aca="true" t="shared" si="27" ref="W66:W97">IF($F66="","",IF(COUNTA($P66)=0,"",IF($P66=S_oui,valide,n_valide)))</f>
      </c>
      <c r="X66" s="56">
        <f aca="true" t="shared" si="28" ref="X66:X97">IF($F66="","",IF(COUNTA($R66)=0,"",IF($R66=S_oui,valide,n_valide)))</f>
      </c>
      <c r="Y66" s="60">
        <f aca="true" t="shared" si="29" ref="Y66:Y97">IF($F66="","",IF((COUNTIF($Z66:$AC66,n_valide)+COUNTIF($Z66:$AC66,valide))&lt;&gt;4,"",IF(COUNTIF($Z66:$AC66,n_valide)&gt;=1,n_test3,o_test3)))</f>
      </c>
      <c r="Z66" s="61">
        <f aca="true" t="shared" si="30" ref="Z66:Z97">IF($F66="","",IF(COUNTA($K66)=0,"",IF($K66=S_oui,valide,n_valide)))</f>
      </c>
      <c r="AA66" s="62">
        <f aca="true" t="shared" si="31" ref="AA66:AA97">IF($F66="","",IF(COUNTA($O66)&lt;&gt;1,"",IF(COUNTIF($O66,S_oui)=1,valide,n_valide)))</f>
      </c>
      <c r="AB66" s="63">
        <f aca="true" t="shared" si="32" ref="AB66:AB97">IF($F66="","",IF(COUNTA($Q66)=0,"",IF($Q66=S_oui,valide,n_valide)))</f>
      </c>
      <c r="AC66" s="61">
        <f aca="true" t="shared" si="33" ref="AC66:AC97">IF($F66="","",IF(COUNTA($S66)=0,"",IF($S66=S_oui,valide,n_valide)))</f>
      </c>
      <c r="AD66" s="147">
        <f t="shared" si="11"/>
      </c>
    </row>
    <row r="67" spans="1:30" ht="18" customHeight="1">
      <c r="A67" s="41"/>
      <c r="B67" s="42"/>
      <c r="C67" s="43"/>
      <c r="D67" s="44"/>
      <c r="E67" s="45"/>
      <c r="F67" s="46"/>
      <c r="G67" s="47"/>
      <c r="H67" s="139"/>
      <c r="I67" s="55">
        <f t="shared" si="23"/>
      </c>
      <c r="J67" s="48"/>
      <c r="K67" s="49"/>
      <c r="L67" s="50"/>
      <c r="M67" s="51"/>
      <c r="N67" s="52"/>
      <c r="O67" s="52"/>
      <c r="P67" s="53"/>
      <c r="Q67" s="53"/>
      <c r="R67" s="54"/>
      <c r="S67" s="54"/>
      <c r="T67" s="136">
        <f t="shared" si="24"/>
      </c>
      <c r="U67" s="57">
        <f t="shared" si="25"/>
      </c>
      <c r="V67" s="58">
        <f t="shared" si="26"/>
      </c>
      <c r="W67" s="59">
        <f t="shared" si="27"/>
      </c>
      <c r="X67" s="56">
        <f t="shared" si="28"/>
      </c>
      <c r="Y67" s="60">
        <f t="shared" si="29"/>
      </c>
      <c r="Z67" s="61">
        <f t="shared" si="30"/>
      </c>
      <c r="AA67" s="62">
        <f t="shared" si="31"/>
      </c>
      <c r="AB67" s="63">
        <f t="shared" si="32"/>
      </c>
      <c r="AC67" s="61">
        <f t="shared" si="33"/>
      </c>
      <c r="AD67" s="147">
        <f aca="true" t="shared" si="34" ref="AD67:AD130">IF(AND(I67="",Y67=""),"",MAX(I67,Y67))</f>
      </c>
    </row>
    <row r="68" spans="1:30" ht="18" customHeight="1">
      <c r="A68" s="41"/>
      <c r="B68" s="42"/>
      <c r="C68" s="43"/>
      <c r="D68" s="44"/>
      <c r="E68" s="45"/>
      <c r="F68" s="46"/>
      <c r="G68" s="47"/>
      <c r="H68" s="139"/>
      <c r="I68" s="55">
        <f t="shared" si="23"/>
      </c>
      <c r="J68" s="48"/>
      <c r="K68" s="49"/>
      <c r="L68" s="50"/>
      <c r="M68" s="51"/>
      <c r="N68" s="52"/>
      <c r="O68" s="52"/>
      <c r="P68" s="53"/>
      <c r="Q68" s="53"/>
      <c r="R68" s="54"/>
      <c r="S68" s="54"/>
      <c r="T68" s="136">
        <f t="shared" si="24"/>
      </c>
      <c r="U68" s="57">
        <f t="shared" si="25"/>
      </c>
      <c r="V68" s="58">
        <f t="shared" si="26"/>
      </c>
      <c r="W68" s="59">
        <f t="shared" si="27"/>
      </c>
      <c r="X68" s="56">
        <f t="shared" si="28"/>
      </c>
      <c r="Y68" s="60">
        <f t="shared" si="29"/>
      </c>
      <c r="Z68" s="61">
        <f t="shared" si="30"/>
      </c>
      <c r="AA68" s="62">
        <f t="shared" si="31"/>
      </c>
      <c r="AB68" s="63">
        <f t="shared" si="32"/>
      </c>
      <c r="AC68" s="61">
        <f t="shared" si="33"/>
      </c>
      <c r="AD68" s="147">
        <f t="shared" si="34"/>
      </c>
    </row>
    <row r="69" spans="1:30" ht="18" customHeight="1">
      <c r="A69" s="41"/>
      <c r="B69" s="42"/>
      <c r="C69" s="43"/>
      <c r="D69" s="44"/>
      <c r="E69" s="45"/>
      <c r="F69" s="46"/>
      <c r="G69" s="47"/>
      <c r="H69" s="139"/>
      <c r="I69" s="55">
        <f t="shared" si="23"/>
      </c>
      <c r="J69" s="48"/>
      <c r="K69" s="49"/>
      <c r="L69" s="50"/>
      <c r="M69" s="51"/>
      <c r="N69" s="52"/>
      <c r="O69" s="52"/>
      <c r="P69" s="53"/>
      <c r="Q69" s="53"/>
      <c r="R69" s="54"/>
      <c r="S69" s="54"/>
      <c r="T69" s="136">
        <f t="shared" si="24"/>
      </c>
      <c r="U69" s="57">
        <f t="shared" si="25"/>
      </c>
      <c r="V69" s="58">
        <f t="shared" si="26"/>
      </c>
      <c r="W69" s="59">
        <f t="shared" si="27"/>
      </c>
      <c r="X69" s="56">
        <f t="shared" si="28"/>
      </c>
      <c r="Y69" s="60">
        <f t="shared" si="29"/>
      </c>
      <c r="Z69" s="61">
        <f t="shared" si="30"/>
      </c>
      <c r="AA69" s="62">
        <f t="shared" si="31"/>
      </c>
      <c r="AB69" s="63">
        <f t="shared" si="32"/>
      </c>
      <c r="AC69" s="61">
        <f t="shared" si="33"/>
      </c>
      <c r="AD69" s="147">
        <f t="shared" si="34"/>
      </c>
    </row>
    <row r="70" spans="1:30" ht="18" customHeight="1">
      <c r="A70" s="41"/>
      <c r="B70" s="42"/>
      <c r="C70" s="43"/>
      <c r="D70" s="44"/>
      <c r="E70" s="45"/>
      <c r="F70" s="46"/>
      <c r="G70" s="47"/>
      <c r="H70" s="139"/>
      <c r="I70" s="55">
        <f t="shared" si="23"/>
      </c>
      <c r="J70" s="48"/>
      <c r="K70" s="49"/>
      <c r="L70" s="50"/>
      <c r="M70" s="51"/>
      <c r="N70" s="52"/>
      <c r="O70" s="52"/>
      <c r="P70" s="53"/>
      <c r="Q70" s="53"/>
      <c r="R70" s="54"/>
      <c r="S70" s="54"/>
      <c r="T70" s="136">
        <f t="shared" si="24"/>
      </c>
      <c r="U70" s="57">
        <f t="shared" si="25"/>
      </c>
      <c r="V70" s="58">
        <f t="shared" si="26"/>
      </c>
      <c r="W70" s="59">
        <f t="shared" si="27"/>
      </c>
      <c r="X70" s="56">
        <f t="shared" si="28"/>
      </c>
      <c r="Y70" s="60">
        <f t="shared" si="29"/>
      </c>
      <c r="Z70" s="61">
        <f t="shared" si="30"/>
      </c>
      <c r="AA70" s="62">
        <f t="shared" si="31"/>
      </c>
      <c r="AB70" s="63">
        <f t="shared" si="32"/>
      </c>
      <c r="AC70" s="61">
        <f t="shared" si="33"/>
      </c>
      <c r="AD70" s="147">
        <f t="shared" si="34"/>
      </c>
    </row>
    <row r="71" spans="1:30" ht="18" customHeight="1">
      <c r="A71" s="41"/>
      <c r="B71" s="42"/>
      <c r="C71" s="43"/>
      <c r="D71" s="44"/>
      <c r="E71" s="45"/>
      <c r="F71" s="46"/>
      <c r="G71" s="47"/>
      <c r="H71" s="139"/>
      <c r="I71" s="55">
        <f t="shared" si="23"/>
      </c>
      <c r="J71" s="48"/>
      <c r="K71" s="49"/>
      <c r="L71" s="50"/>
      <c r="M71" s="51"/>
      <c r="N71" s="52"/>
      <c r="O71" s="52"/>
      <c r="P71" s="53"/>
      <c r="Q71" s="53"/>
      <c r="R71" s="54"/>
      <c r="S71" s="54"/>
      <c r="T71" s="136">
        <f t="shared" si="24"/>
      </c>
      <c r="U71" s="57">
        <f t="shared" si="25"/>
      </c>
      <c r="V71" s="58">
        <f t="shared" si="26"/>
      </c>
      <c r="W71" s="59">
        <f t="shared" si="27"/>
      </c>
      <c r="X71" s="56">
        <f t="shared" si="28"/>
      </c>
      <c r="Y71" s="60">
        <f t="shared" si="29"/>
      </c>
      <c r="Z71" s="61">
        <f t="shared" si="30"/>
      </c>
      <c r="AA71" s="62">
        <f t="shared" si="31"/>
      </c>
      <c r="AB71" s="63">
        <f t="shared" si="32"/>
      </c>
      <c r="AC71" s="61">
        <f t="shared" si="33"/>
      </c>
      <c r="AD71" s="147">
        <f t="shared" si="34"/>
      </c>
    </row>
    <row r="72" spans="1:30" ht="18" customHeight="1">
      <c r="A72" s="41"/>
      <c r="B72" s="42"/>
      <c r="C72" s="43"/>
      <c r="D72" s="44"/>
      <c r="E72" s="45"/>
      <c r="F72" s="46"/>
      <c r="G72" s="47"/>
      <c r="H72" s="139"/>
      <c r="I72" s="55">
        <f t="shared" si="23"/>
      </c>
      <c r="J72" s="48"/>
      <c r="K72" s="49"/>
      <c r="L72" s="50"/>
      <c r="M72" s="51"/>
      <c r="N72" s="52"/>
      <c r="O72" s="52"/>
      <c r="P72" s="53"/>
      <c r="Q72" s="53"/>
      <c r="R72" s="54"/>
      <c r="S72" s="54"/>
      <c r="T72" s="136">
        <f t="shared" si="24"/>
      </c>
      <c r="U72" s="57">
        <f t="shared" si="25"/>
      </c>
      <c r="V72" s="58">
        <f t="shared" si="26"/>
      </c>
      <c r="W72" s="59">
        <f t="shared" si="27"/>
      </c>
      <c r="X72" s="56">
        <f t="shared" si="28"/>
      </c>
      <c r="Y72" s="60">
        <f t="shared" si="29"/>
      </c>
      <c r="Z72" s="61">
        <f t="shared" si="30"/>
      </c>
      <c r="AA72" s="62">
        <f t="shared" si="31"/>
      </c>
      <c r="AB72" s="63">
        <f t="shared" si="32"/>
      </c>
      <c r="AC72" s="61">
        <f t="shared" si="33"/>
      </c>
      <c r="AD72" s="147">
        <f t="shared" si="34"/>
      </c>
    </row>
    <row r="73" spans="1:30" ht="18" customHeight="1">
      <c r="A73" s="41"/>
      <c r="B73" s="42"/>
      <c r="C73" s="43"/>
      <c r="D73" s="44"/>
      <c r="E73" s="45"/>
      <c r="F73" s="46"/>
      <c r="G73" s="47"/>
      <c r="H73" s="139"/>
      <c r="I73" s="55">
        <f t="shared" si="23"/>
      </c>
      <c r="J73" s="48"/>
      <c r="K73" s="49"/>
      <c r="L73" s="50"/>
      <c r="M73" s="51"/>
      <c r="N73" s="52"/>
      <c r="O73" s="52"/>
      <c r="P73" s="53"/>
      <c r="Q73" s="53"/>
      <c r="R73" s="54"/>
      <c r="S73" s="54"/>
      <c r="T73" s="136">
        <f t="shared" si="24"/>
      </c>
      <c r="U73" s="57">
        <f t="shared" si="25"/>
      </c>
      <c r="V73" s="58">
        <f t="shared" si="26"/>
      </c>
      <c r="W73" s="59">
        <f t="shared" si="27"/>
      </c>
      <c r="X73" s="56">
        <f t="shared" si="28"/>
      </c>
      <c r="Y73" s="60">
        <f t="shared" si="29"/>
      </c>
      <c r="Z73" s="61">
        <f t="shared" si="30"/>
      </c>
      <c r="AA73" s="62">
        <f t="shared" si="31"/>
      </c>
      <c r="AB73" s="63">
        <f t="shared" si="32"/>
      </c>
      <c r="AC73" s="61">
        <f t="shared" si="33"/>
      </c>
      <c r="AD73" s="147">
        <f t="shared" si="34"/>
      </c>
    </row>
    <row r="74" spans="1:30" ht="18" customHeight="1">
      <c r="A74" s="41"/>
      <c r="B74" s="42"/>
      <c r="C74" s="43"/>
      <c r="D74" s="44"/>
      <c r="E74" s="45"/>
      <c r="F74" s="46"/>
      <c r="G74" s="47"/>
      <c r="H74" s="139"/>
      <c r="I74" s="55">
        <f t="shared" si="23"/>
      </c>
      <c r="J74" s="48"/>
      <c r="K74" s="49"/>
      <c r="L74" s="50"/>
      <c r="M74" s="51"/>
      <c r="N74" s="52"/>
      <c r="O74" s="52"/>
      <c r="P74" s="53"/>
      <c r="Q74" s="53"/>
      <c r="R74" s="54"/>
      <c r="S74" s="54"/>
      <c r="T74" s="136">
        <f t="shared" si="24"/>
      </c>
      <c r="U74" s="57">
        <f t="shared" si="25"/>
      </c>
      <c r="V74" s="58">
        <f t="shared" si="26"/>
      </c>
      <c r="W74" s="59">
        <f t="shared" si="27"/>
      </c>
      <c r="X74" s="56">
        <f t="shared" si="28"/>
      </c>
      <c r="Y74" s="60">
        <f t="shared" si="29"/>
      </c>
      <c r="Z74" s="61">
        <f t="shared" si="30"/>
      </c>
      <c r="AA74" s="62">
        <f t="shared" si="31"/>
      </c>
      <c r="AB74" s="63">
        <f t="shared" si="32"/>
      </c>
      <c r="AC74" s="61">
        <f t="shared" si="33"/>
      </c>
      <c r="AD74" s="147">
        <f t="shared" si="34"/>
      </c>
    </row>
    <row r="75" spans="1:30" ht="18" customHeight="1">
      <c r="A75" s="41"/>
      <c r="B75" s="42"/>
      <c r="C75" s="43"/>
      <c r="D75" s="44"/>
      <c r="E75" s="45"/>
      <c r="F75" s="46"/>
      <c r="G75" s="47"/>
      <c r="H75" s="139"/>
      <c r="I75" s="55">
        <f t="shared" si="23"/>
      </c>
      <c r="J75" s="48"/>
      <c r="K75" s="49"/>
      <c r="L75" s="50"/>
      <c r="M75" s="51"/>
      <c r="N75" s="52"/>
      <c r="O75" s="52"/>
      <c r="P75" s="53"/>
      <c r="Q75" s="53"/>
      <c r="R75" s="54"/>
      <c r="S75" s="54"/>
      <c r="T75" s="136">
        <f t="shared" si="24"/>
      </c>
      <c r="U75" s="57">
        <f t="shared" si="25"/>
      </c>
      <c r="V75" s="58">
        <f t="shared" si="26"/>
      </c>
      <c r="W75" s="59">
        <f t="shared" si="27"/>
      </c>
      <c r="X75" s="56">
        <f t="shared" si="28"/>
      </c>
      <c r="Y75" s="60">
        <f t="shared" si="29"/>
      </c>
      <c r="Z75" s="61">
        <f t="shared" si="30"/>
      </c>
      <c r="AA75" s="62">
        <f t="shared" si="31"/>
      </c>
      <c r="AB75" s="63">
        <f t="shared" si="32"/>
      </c>
      <c r="AC75" s="61">
        <f t="shared" si="33"/>
      </c>
      <c r="AD75" s="147">
        <f t="shared" si="34"/>
      </c>
    </row>
    <row r="76" spans="1:30" ht="18" customHeight="1">
      <c r="A76" s="41"/>
      <c r="B76" s="42"/>
      <c r="C76" s="43"/>
      <c r="D76" s="44"/>
      <c r="E76" s="45"/>
      <c r="F76" s="46"/>
      <c r="G76" s="47"/>
      <c r="H76" s="139"/>
      <c r="I76" s="55">
        <f t="shared" si="23"/>
      </c>
      <c r="J76" s="48"/>
      <c r="K76" s="49"/>
      <c r="L76" s="50"/>
      <c r="M76" s="51"/>
      <c r="N76" s="52"/>
      <c r="O76" s="52"/>
      <c r="P76" s="53"/>
      <c r="Q76" s="53"/>
      <c r="R76" s="54"/>
      <c r="S76" s="54"/>
      <c r="T76" s="136">
        <f t="shared" si="24"/>
      </c>
      <c r="U76" s="57">
        <f t="shared" si="25"/>
      </c>
      <c r="V76" s="58">
        <f t="shared" si="26"/>
      </c>
      <c r="W76" s="59">
        <f t="shared" si="27"/>
      </c>
      <c r="X76" s="56">
        <f t="shared" si="28"/>
      </c>
      <c r="Y76" s="60">
        <f t="shared" si="29"/>
      </c>
      <c r="Z76" s="61">
        <f t="shared" si="30"/>
      </c>
      <c r="AA76" s="62">
        <f t="shared" si="31"/>
      </c>
      <c r="AB76" s="63">
        <f t="shared" si="32"/>
      </c>
      <c r="AC76" s="61">
        <f t="shared" si="33"/>
      </c>
      <c r="AD76" s="147">
        <f t="shared" si="34"/>
      </c>
    </row>
    <row r="77" spans="1:30" ht="18" customHeight="1">
      <c r="A77" s="41"/>
      <c r="B77" s="42"/>
      <c r="C77" s="43"/>
      <c r="D77" s="44"/>
      <c r="E77" s="45"/>
      <c r="F77" s="46"/>
      <c r="G77" s="47"/>
      <c r="H77" s="139"/>
      <c r="I77" s="55">
        <f t="shared" si="23"/>
      </c>
      <c r="J77" s="48"/>
      <c r="K77" s="49"/>
      <c r="L77" s="50"/>
      <c r="M77" s="51"/>
      <c r="N77" s="52"/>
      <c r="O77" s="52"/>
      <c r="P77" s="53"/>
      <c r="Q77" s="53"/>
      <c r="R77" s="54"/>
      <c r="S77" s="54"/>
      <c r="T77" s="136">
        <f t="shared" si="24"/>
      </c>
      <c r="U77" s="57">
        <f t="shared" si="25"/>
      </c>
      <c r="V77" s="58">
        <f t="shared" si="26"/>
      </c>
      <c r="W77" s="59">
        <f t="shared" si="27"/>
      </c>
      <c r="X77" s="56">
        <f t="shared" si="28"/>
      </c>
      <c r="Y77" s="60">
        <f t="shared" si="29"/>
      </c>
      <c r="Z77" s="61">
        <f t="shared" si="30"/>
      </c>
      <c r="AA77" s="62">
        <f t="shared" si="31"/>
      </c>
      <c r="AB77" s="63">
        <f t="shared" si="32"/>
      </c>
      <c r="AC77" s="61">
        <f t="shared" si="33"/>
      </c>
      <c r="AD77" s="147">
        <f t="shared" si="34"/>
      </c>
    </row>
    <row r="78" spans="1:30" ht="18" customHeight="1">
      <c r="A78" s="41"/>
      <c r="B78" s="42"/>
      <c r="C78" s="43"/>
      <c r="D78" s="44"/>
      <c r="E78" s="45"/>
      <c r="F78" s="46"/>
      <c r="G78" s="47"/>
      <c r="H78" s="139"/>
      <c r="I78" s="55">
        <f t="shared" si="23"/>
      </c>
      <c r="J78" s="48"/>
      <c r="K78" s="49"/>
      <c r="L78" s="50"/>
      <c r="M78" s="51"/>
      <c r="N78" s="52"/>
      <c r="O78" s="52"/>
      <c r="P78" s="53"/>
      <c r="Q78" s="53"/>
      <c r="R78" s="54"/>
      <c r="S78" s="54"/>
      <c r="T78" s="136">
        <f t="shared" si="24"/>
      </c>
      <c r="U78" s="57">
        <f t="shared" si="25"/>
      </c>
      <c r="V78" s="58">
        <f t="shared" si="26"/>
      </c>
      <c r="W78" s="59">
        <f t="shared" si="27"/>
      </c>
      <c r="X78" s="56">
        <f t="shared" si="28"/>
      </c>
      <c r="Y78" s="60">
        <f t="shared" si="29"/>
      </c>
      <c r="Z78" s="61">
        <f t="shared" si="30"/>
      </c>
      <c r="AA78" s="62">
        <f t="shared" si="31"/>
      </c>
      <c r="AB78" s="63">
        <f t="shared" si="32"/>
      </c>
      <c r="AC78" s="61">
        <f t="shared" si="33"/>
      </c>
      <c r="AD78" s="147">
        <f t="shared" si="34"/>
      </c>
    </row>
    <row r="79" spans="1:30" ht="18" customHeight="1">
      <c r="A79" s="41"/>
      <c r="B79" s="42"/>
      <c r="C79" s="43"/>
      <c r="D79" s="44"/>
      <c r="E79" s="45"/>
      <c r="F79" s="46"/>
      <c r="G79" s="47"/>
      <c r="H79" s="139"/>
      <c r="I79" s="55">
        <f t="shared" si="23"/>
      </c>
      <c r="J79" s="48"/>
      <c r="K79" s="49"/>
      <c r="L79" s="50"/>
      <c r="M79" s="51"/>
      <c r="N79" s="52"/>
      <c r="O79" s="52"/>
      <c r="P79" s="53"/>
      <c r="Q79" s="53"/>
      <c r="R79" s="54"/>
      <c r="S79" s="54"/>
      <c r="T79" s="136">
        <f t="shared" si="24"/>
      </c>
      <c r="U79" s="57">
        <f t="shared" si="25"/>
      </c>
      <c r="V79" s="58">
        <f t="shared" si="26"/>
      </c>
      <c r="W79" s="59">
        <f t="shared" si="27"/>
      </c>
      <c r="X79" s="56">
        <f t="shared" si="28"/>
      </c>
      <c r="Y79" s="60">
        <f t="shared" si="29"/>
      </c>
      <c r="Z79" s="61">
        <f t="shared" si="30"/>
      </c>
      <c r="AA79" s="62">
        <f t="shared" si="31"/>
      </c>
      <c r="AB79" s="63">
        <f t="shared" si="32"/>
      </c>
      <c r="AC79" s="61">
        <f t="shared" si="33"/>
      </c>
      <c r="AD79" s="147">
        <f t="shared" si="34"/>
      </c>
    </row>
    <row r="80" spans="1:30" ht="18" customHeight="1">
      <c r="A80" s="41"/>
      <c r="B80" s="42"/>
      <c r="C80" s="43"/>
      <c r="D80" s="44"/>
      <c r="E80" s="45"/>
      <c r="F80" s="46"/>
      <c r="G80" s="47"/>
      <c r="H80" s="139"/>
      <c r="I80" s="55">
        <f t="shared" si="23"/>
      </c>
      <c r="J80" s="48"/>
      <c r="K80" s="49"/>
      <c r="L80" s="50"/>
      <c r="M80" s="51"/>
      <c r="N80" s="52"/>
      <c r="O80" s="52"/>
      <c r="P80" s="53"/>
      <c r="Q80" s="53"/>
      <c r="R80" s="54"/>
      <c r="S80" s="54"/>
      <c r="T80" s="136">
        <f t="shared" si="24"/>
      </c>
      <c r="U80" s="57">
        <f t="shared" si="25"/>
      </c>
      <c r="V80" s="58">
        <f t="shared" si="26"/>
      </c>
      <c r="W80" s="59">
        <f t="shared" si="27"/>
      </c>
      <c r="X80" s="56">
        <f t="shared" si="28"/>
      </c>
      <c r="Y80" s="60">
        <f t="shared" si="29"/>
      </c>
      <c r="Z80" s="61">
        <f t="shared" si="30"/>
      </c>
      <c r="AA80" s="62">
        <f t="shared" si="31"/>
      </c>
      <c r="AB80" s="63">
        <f t="shared" si="32"/>
      </c>
      <c r="AC80" s="61">
        <f t="shared" si="33"/>
      </c>
      <c r="AD80" s="147">
        <f t="shared" si="34"/>
      </c>
    </row>
    <row r="81" spans="1:30" ht="18" customHeight="1">
      <c r="A81" s="41"/>
      <c r="B81" s="42"/>
      <c r="C81" s="43"/>
      <c r="D81" s="44"/>
      <c r="E81" s="45"/>
      <c r="F81" s="46"/>
      <c r="G81" s="47"/>
      <c r="H81" s="139"/>
      <c r="I81" s="55">
        <f t="shared" si="23"/>
      </c>
      <c r="J81" s="48"/>
      <c r="K81" s="49"/>
      <c r="L81" s="50"/>
      <c r="M81" s="51"/>
      <c r="N81" s="52"/>
      <c r="O81" s="52"/>
      <c r="P81" s="53"/>
      <c r="Q81" s="53"/>
      <c r="R81" s="54"/>
      <c r="S81" s="54"/>
      <c r="T81" s="136">
        <f t="shared" si="24"/>
      </c>
      <c r="U81" s="57">
        <f t="shared" si="25"/>
      </c>
      <c r="V81" s="58">
        <f t="shared" si="26"/>
      </c>
      <c r="W81" s="59">
        <f t="shared" si="27"/>
      </c>
      <c r="X81" s="56">
        <f t="shared" si="28"/>
      </c>
      <c r="Y81" s="60">
        <f t="shared" si="29"/>
      </c>
      <c r="Z81" s="61">
        <f t="shared" si="30"/>
      </c>
      <c r="AA81" s="62">
        <f t="shared" si="31"/>
      </c>
      <c r="AB81" s="63">
        <f t="shared" si="32"/>
      </c>
      <c r="AC81" s="61">
        <f t="shared" si="33"/>
      </c>
      <c r="AD81" s="147">
        <f t="shared" si="34"/>
      </c>
    </row>
    <row r="82" spans="1:30" ht="18" customHeight="1">
      <c r="A82" s="41"/>
      <c r="B82" s="42"/>
      <c r="C82" s="43"/>
      <c r="D82" s="44"/>
      <c r="E82" s="45"/>
      <c r="F82" s="46"/>
      <c r="G82" s="47"/>
      <c r="H82" s="139"/>
      <c r="I82" s="55">
        <f t="shared" si="23"/>
      </c>
      <c r="J82" s="48"/>
      <c r="K82" s="49"/>
      <c r="L82" s="50"/>
      <c r="M82" s="51"/>
      <c r="N82" s="52"/>
      <c r="O82" s="52"/>
      <c r="P82" s="53"/>
      <c r="Q82" s="53"/>
      <c r="R82" s="54"/>
      <c r="S82" s="54"/>
      <c r="T82" s="136">
        <f t="shared" si="24"/>
      </c>
      <c r="U82" s="57">
        <f t="shared" si="25"/>
      </c>
      <c r="V82" s="58">
        <f t="shared" si="26"/>
      </c>
      <c r="W82" s="59">
        <f t="shared" si="27"/>
      </c>
      <c r="X82" s="56">
        <f t="shared" si="28"/>
      </c>
      <c r="Y82" s="60">
        <f t="shared" si="29"/>
      </c>
      <c r="Z82" s="61">
        <f t="shared" si="30"/>
      </c>
      <c r="AA82" s="62">
        <f t="shared" si="31"/>
      </c>
      <c r="AB82" s="63">
        <f t="shared" si="32"/>
      </c>
      <c r="AC82" s="61">
        <f t="shared" si="33"/>
      </c>
      <c r="AD82" s="147">
        <f t="shared" si="34"/>
      </c>
    </row>
    <row r="83" spans="1:30" ht="18" customHeight="1">
      <c r="A83" s="41"/>
      <c r="B83" s="42"/>
      <c r="C83" s="43"/>
      <c r="D83" s="44"/>
      <c r="E83" s="45"/>
      <c r="F83" s="46"/>
      <c r="G83" s="47"/>
      <c r="H83" s="139"/>
      <c r="I83" s="55">
        <f t="shared" si="23"/>
      </c>
      <c r="J83" s="48"/>
      <c r="K83" s="49"/>
      <c r="L83" s="50"/>
      <c r="M83" s="51"/>
      <c r="N83" s="52"/>
      <c r="O83" s="52"/>
      <c r="P83" s="53"/>
      <c r="Q83" s="53"/>
      <c r="R83" s="54"/>
      <c r="S83" s="54"/>
      <c r="T83" s="136">
        <f t="shared" si="24"/>
      </c>
      <c r="U83" s="57">
        <f t="shared" si="25"/>
      </c>
      <c r="V83" s="58">
        <f t="shared" si="26"/>
      </c>
      <c r="W83" s="59">
        <f t="shared" si="27"/>
      </c>
      <c r="X83" s="56">
        <f t="shared" si="28"/>
      </c>
      <c r="Y83" s="60">
        <f t="shared" si="29"/>
      </c>
      <c r="Z83" s="61">
        <f t="shared" si="30"/>
      </c>
      <c r="AA83" s="62">
        <f t="shared" si="31"/>
      </c>
      <c r="AB83" s="63">
        <f t="shared" si="32"/>
      </c>
      <c r="AC83" s="61">
        <f t="shared" si="33"/>
      </c>
      <c r="AD83" s="147">
        <f t="shared" si="34"/>
      </c>
    </row>
    <row r="84" spans="1:30" ht="18" customHeight="1">
      <c r="A84" s="41"/>
      <c r="B84" s="42"/>
      <c r="C84" s="43"/>
      <c r="D84" s="44"/>
      <c r="E84" s="45"/>
      <c r="F84" s="46"/>
      <c r="G84" s="47"/>
      <c r="H84" s="139"/>
      <c r="I84" s="55">
        <f t="shared" si="23"/>
      </c>
      <c r="J84" s="48"/>
      <c r="K84" s="49"/>
      <c r="L84" s="50"/>
      <c r="M84" s="51"/>
      <c r="N84" s="52"/>
      <c r="O84" s="52"/>
      <c r="P84" s="53"/>
      <c r="Q84" s="53"/>
      <c r="R84" s="54"/>
      <c r="S84" s="54"/>
      <c r="T84" s="136">
        <f t="shared" si="24"/>
      </c>
      <c r="U84" s="57">
        <f t="shared" si="25"/>
      </c>
      <c r="V84" s="58">
        <f t="shared" si="26"/>
      </c>
      <c r="W84" s="59">
        <f t="shared" si="27"/>
      </c>
      <c r="X84" s="56">
        <f t="shared" si="28"/>
      </c>
      <c r="Y84" s="60">
        <f t="shared" si="29"/>
      </c>
      <c r="Z84" s="61">
        <f t="shared" si="30"/>
      </c>
      <c r="AA84" s="62">
        <f t="shared" si="31"/>
      </c>
      <c r="AB84" s="63">
        <f t="shared" si="32"/>
      </c>
      <c r="AC84" s="61">
        <f t="shared" si="33"/>
      </c>
      <c r="AD84" s="147">
        <f t="shared" si="34"/>
      </c>
    </row>
    <row r="85" spans="1:30" ht="18" customHeight="1">
      <c r="A85" s="41"/>
      <c r="B85" s="42"/>
      <c r="C85" s="43"/>
      <c r="D85" s="44"/>
      <c r="E85" s="45"/>
      <c r="F85" s="46"/>
      <c r="G85" s="47"/>
      <c r="H85" s="139"/>
      <c r="I85" s="55">
        <f t="shared" si="23"/>
      </c>
      <c r="J85" s="48"/>
      <c r="K85" s="49"/>
      <c r="L85" s="50"/>
      <c r="M85" s="51"/>
      <c r="N85" s="52"/>
      <c r="O85" s="52"/>
      <c r="P85" s="53"/>
      <c r="Q85" s="53"/>
      <c r="R85" s="54"/>
      <c r="S85" s="54"/>
      <c r="T85" s="136">
        <f t="shared" si="24"/>
      </c>
      <c r="U85" s="57">
        <f t="shared" si="25"/>
      </c>
      <c r="V85" s="58">
        <f t="shared" si="26"/>
      </c>
      <c r="W85" s="59">
        <f t="shared" si="27"/>
      </c>
      <c r="X85" s="56">
        <f t="shared" si="28"/>
      </c>
      <c r="Y85" s="60">
        <f t="shared" si="29"/>
      </c>
      <c r="Z85" s="61">
        <f t="shared" si="30"/>
      </c>
      <c r="AA85" s="62">
        <f t="shared" si="31"/>
      </c>
      <c r="AB85" s="63">
        <f t="shared" si="32"/>
      </c>
      <c r="AC85" s="61">
        <f t="shared" si="33"/>
      </c>
      <c r="AD85" s="147">
        <f t="shared" si="34"/>
      </c>
    </row>
    <row r="86" spans="1:30" ht="18" customHeight="1">
      <c r="A86" s="41"/>
      <c r="B86" s="42"/>
      <c r="C86" s="43"/>
      <c r="D86" s="44"/>
      <c r="E86" s="45"/>
      <c r="F86" s="46"/>
      <c r="G86" s="47"/>
      <c r="H86" s="139"/>
      <c r="I86" s="55">
        <f t="shared" si="23"/>
      </c>
      <c r="J86" s="48"/>
      <c r="K86" s="49"/>
      <c r="L86" s="50"/>
      <c r="M86" s="51"/>
      <c r="N86" s="52"/>
      <c r="O86" s="52"/>
      <c r="P86" s="53"/>
      <c r="Q86" s="53"/>
      <c r="R86" s="54"/>
      <c r="S86" s="54"/>
      <c r="T86" s="136">
        <f t="shared" si="24"/>
      </c>
      <c r="U86" s="57">
        <f t="shared" si="25"/>
      </c>
      <c r="V86" s="58">
        <f t="shared" si="26"/>
      </c>
      <c r="W86" s="59">
        <f t="shared" si="27"/>
      </c>
      <c r="X86" s="56">
        <f t="shared" si="28"/>
      </c>
      <c r="Y86" s="60">
        <f t="shared" si="29"/>
      </c>
      <c r="Z86" s="61">
        <f t="shared" si="30"/>
      </c>
      <c r="AA86" s="62">
        <f t="shared" si="31"/>
      </c>
      <c r="AB86" s="63">
        <f t="shared" si="32"/>
      </c>
      <c r="AC86" s="61">
        <f t="shared" si="33"/>
      </c>
      <c r="AD86" s="147">
        <f t="shared" si="34"/>
      </c>
    </row>
    <row r="87" spans="1:30" ht="18" customHeight="1">
      <c r="A87" s="41"/>
      <c r="B87" s="42"/>
      <c r="C87" s="43"/>
      <c r="D87" s="44"/>
      <c r="E87" s="45"/>
      <c r="F87" s="46"/>
      <c r="G87" s="47"/>
      <c r="H87" s="139"/>
      <c r="I87" s="55">
        <f t="shared" si="23"/>
      </c>
      <c r="J87" s="48"/>
      <c r="K87" s="49"/>
      <c r="L87" s="50"/>
      <c r="M87" s="51"/>
      <c r="N87" s="52"/>
      <c r="O87" s="52"/>
      <c r="P87" s="53"/>
      <c r="Q87" s="53"/>
      <c r="R87" s="54"/>
      <c r="S87" s="54"/>
      <c r="T87" s="136">
        <f t="shared" si="24"/>
      </c>
      <c r="U87" s="57">
        <f t="shared" si="25"/>
      </c>
      <c r="V87" s="58">
        <f t="shared" si="26"/>
      </c>
      <c r="W87" s="59">
        <f t="shared" si="27"/>
      </c>
      <c r="X87" s="56">
        <f t="shared" si="28"/>
      </c>
      <c r="Y87" s="60">
        <f t="shared" si="29"/>
      </c>
      <c r="Z87" s="61">
        <f t="shared" si="30"/>
      </c>
      <c r="AA87" s="62">
        <f t="shared" si="31"/>
      </c>
      <c r="AB87" s="63">
        <f t="shared" si="32"/>
      </c>
      <c r="AC87" s="61">
        <f t="shared" si="33"/>
      </c>
      <c r="AD87" s="147">
        <f t="shared" si="34"/>
      </c>
    </row>
    <row r="88" spans="1:30" ht="18" customHeight="1">
      <c r="A88" s="41"/>
      <c r="B88" s="42"/>
      <c r="C88" s="43"/>
      <c r="D88" s="44"/>
      <c r="E88" s="45"/>
      <c r="F88" s="46"/>
      <c r="G88" s="47"/>
      <c r="H88" s="139"/>
      <c r="I88" s="55">
        <f t="shared" si="23"/>
      </c>
      <c r="J88" s="48"/>
      <c r="K88" s="49"/>
      <c r="L88" s="50"/>
      <c r="M88" s="51"/>
      <c r="N88" s="52"/>
      <c r="O88" s="52"/>
      <c r="P88" s="53"/>
      <c r="Q88" s="53"/>
      <c r="R88" s="54"/>
      <c r="S88" s="54"/>
      <c r="T88" s="136">
        <f t="shared" si="24"/>
      </c>
      <c r="U88" s="57">
        <f t="shared" si="25"/>
      </c>
      <c r="V88" s="58">
        <f t="shared" si="26"/>
      </c>
      <c r="W88" s="59">
        <f t="shared" si="27"/>
      </c>
      <c r="X88" s="56">
        <f t="shared" si="28"/>
      </c>
      <c r="Y88" s="60">
        <f t="shared" si="29"/>
      </c>
      <c r="Z88" s="61">
        <f t="shared" si="30"/>
      </c>
      <c r="AA88" s="62">
        <f t="shared" si="31"/>
      </c>
      <c r="AB88" s="63">
        <f t="shared" si="32"/>
      </c>
      <c r="AC88" s="61">
        <f t="shared" si="33"/>
      </c>
      <c r="AD88" s="147">
        <f t="shared" si="34"/>
      </c>
    </row>
    <row r="89" spans="1:30" ht="18" customHeight="1">
      <c r="A89" s="41"/>
      <c r="B89" s="42"/>
      <c r="C89" s="43"/>
      <c r="D89" s="44"/>
      <c r="E89" s="45"/>
      <c r="F89" s="46"/>
      <c r="G89" s="47"/>
      <c r="H89" s="139"/>
      <c r="I89" s="55">
        <f t="shared" si="23"/>
      </c>
      <c r="J89" s="48"/>
      <c r="K89" s="49"/>
      <c r="L89" s="50"/>
      <c r="M89" s="51"/>
      <c r="N89" s="52"/>
      <c r="O89" s="52"/>
      <c r="P89" s="53"/>
      <c r="Q89" s="53"/>
      <c r="R89" s="54"/>
      <c r="S89" s="54"/>
      <c r="T89" s="136">
        <f t="shared" si="24"/>
      </c>
      <c r="U89" s="57">
        <f t="shared" si="25"/>
      </c>
      <c r="V89" s="58">
        <f t="shared" si="26"/>
      </c>
      <c r="W89" s="59">
        <f t="shared" si="27"/>
      </c>
      <c r="X89" s="56">
        <f t="shared" si="28"/>
      </c>
      <c r="Y89" s="60">
        <f t="shared" si="29"/>
      </c>
      <c r="Z89" s="61">
        <f t="shared" si="30"/>
      </c>
      <c r="AA89" s="62">
        <f t="shared" si="31"/>
      </c>
      <c r="AB89" s="63">
        <f t="shared" si="32"/>
      </c>
      <c r="AC89" s="61">
        <f t="shared" si="33"/>
      </c>
      <c r="AD89" s="147">
        <f t="shared" si="34"/>
      </c>
    </row>
    <row r="90" spans="1:30" ht="18" customHeight="1">
      <c r="A90" s="41"/>
      <c r="B90" s="42"/>
      <c r="C90" s="43"/>
      <c r="D90" s="44"/>
      <c r="E90" s="45"/>
      <c r="F90" s="46"/>
      <c r="G90" s="47"/>
      <c r="H90" s="139"/>
      <c r="I90" s="55">
        <f t="shared" si="23"/>
      </c>
      <c r="J90" s="48"/>
      <c r="K90" s="49"/>
      <c r="L90" s="50"/>
      <c r="M90" s="51"/>
      <c r="N90" s="52"/>
      <c r="O90" s="52"/>
      <c r="P90" s="53"/>
      <c r="Q90" s="53"/>
      <c r="R90" s="54"/>
      <c r="S90" s="54"/>
      <c r="T90" s="136">
        <f t="shared" si="24"/>
      </c>
      <c r="U90" s="57">
        <f t="shared" si="25"/>
      </c>
      <c r="V90" s="58">
        <f t="shared" si="26"/>
      </c>
      <c r="W90" s="59">
        <f t="shared" si="27"/>
      </c>
      <c r="X90" s="56">
        <f t="shared" si="28"/>
      </c>
      <c r="Y90" s="60">
        <f t="shared" si="29"/>
      </c>
      <c r="Z90" s="61">
        <f t="shared" si="30"/>
      </c>
      <c r="AA90" s="62">
        <f t="shared" si="31"/>
      </c>
      <c r="AB90" s="63">
        <f t="shared" si="32"/>
      </c>
      <c r="AC90" s="61">
        <f t="shared" si="33"/>
      </c>
      <c r="AD90" s="147">
        <f t="shared" si="34"/>
      </c>
    </row>
    <row r="91" spans="1:30" ht="18" customHeight="1">
      <c r="A91" s="41"/>
      <c r="B91" s="42"/>
      <c r="C91" s="43"/>
      <c r="D91" s="44"/>
      <c r="E91" s="45"/>
      <c r="F91" s="46"/>
      <c r="G91" s="47"/>
      <c r="H91" s="139"/>
      <c r="I91" s="55">
        <f t="shared" si="23"/>
      </c>
      <c r="J91" s="48"/>
      <c r="K91" s="49"/>
      <c r="L91" s="50"/>
      <c r="M91" s="51"/>
      <c r="N91" s="52"/>
      <c r="O91" s="52"/>
      <c r="P91" s="53"/>
      <c r="Q91" s="53"/>
      <c r="R91" s="54"/>
      <c r="S91" s="54"/>
      <c r="T91" s="136">
        <f t="shared" si="24"/>
      </c>
      <c r="U91" s="57">
        <f t="shared" si="25"/>
      </c>
      <c r="V91" s="58">
        <f t="shared" si="26"/>
      </c>
      <c r="W91" s="59">
        <f t="shared" si="27"/>
      </c>
      <c r="X91" s="56">
        <f t="shared" si="28"/>
      </c>
      <c r="Y91" s="60">
        <f t="shared" si="29"/>
      </c>
      <c r="Z91" s="61">
        <f t="shared" si="30"/>
      </c>
      <c r="AA91" s="62">
        <f t="shared" si="31"/>
      </c>
      <c r="AB91" s="63">
        <f t="shared" si="32"/>
      </c>
      <c r="AC91" s="61">
        <f t="shared" si="33"/>
      </c>
      <c r="AD91" s="147">
        <f t="shared" si="34"/>
      </c>
    </row>
    <row r="92" spans="1:30" ht="18" customHeight="1">
      <c r="A92" s="41"/>
      <c r="B92" s="42"/>
      <c r="C92" s="43"/>
      <c r="D92" s="44"/>
      <c r="E92" s="45"/>
      <c r="F92" s="46"/>
      <c r="G92" s="47"/>
      <c r="H92" s="139"/>
      <c r="I92" s="55">
        <f t="shared" si="23"/>
      </c>
      <c r="J92" s="48"/>
      <c r="K92" s="49"/>
      <c r="L92" s="50"/>
      <c r="M92" s="51"/>
      <c r="N92" s="52"/>
      <c r="O92" s="52"/>
      <c r="P92" s="53"/>
      <c r="Q92" s="53"/>
      <c r="R92" s="54"/>
      <c r="S92" s="54"/>
      <c r="T92" s="136">
        <f t="shared" si="24"/>
      </c>
      <c r="U92" s="57">
        <f t="shared" si="25"/>
      </c>
      <c r="V92" s="58">
        <f t="shared" si="26"/>
      </c>
      <c r="W92" s="59">
        <f t="shared" si="27"/>
      </c>
      <c r="X92" s="56">
        <f t="shared" si="28"/>
      </c>
      <c r="Y92" s="60">
        <f t="shared" si="29"/>
      </c>
      <c r="Z92" s="61">
        <f t="shared" si="30"/>
      </c>
      <c r="AA92" s="62">
        <f t="shared" si="31"/>
      </c>
      <c r="AB92" s="63">
        <f t="shared" si="32"/>
      </c>
      <c r="AC92" s="61">
        <f t="shared" si="33"/>
      </c>
      <c r="AD92" s="147">
        <f t="shared" si="34"/>
      </c>
    </row>
    <row r="93" spans="1:30" ht="18" customHeight="1">
      <c r="A93" s="41"/>
      <c r="B93" s="42"/>
      <c r="C93" s="43"/>
      <c r="D93" s="44"/>
      <c r="E93" s="45"/>
      <c r="F93" s="46"/>
      <c r="G93" s="47"/>
      <c r="H93" s="139"/>
      <c r="I93" s="55">
        <f t="shared" si="23"/>
      </c>
      <c r="J93" s="48"/>
      <c r="K93" s="49"/>
      <c r="L93" s="50"/>
      <c r="M93" s="51"/>
      <c r="N93" s="52"/>
      <c r="O93" s="52"/>
      <c r="P93" s="53"/>
      <c r="Q93" s="53"/>
      <c r="R93" s="54"/>
      <c r="S93" s="54"/>
      <c r="T93" s="136">
        <f t="shared" si="24"/>
      </c>
      <c r="U93" s="57">
        <f t="shared" si="25"/>
      </c>
      <c r="V93" s="58">
        <f t="shared" si="26"/>
      </c>
      <c r="W93" s="59">
        <f t="shared" si="27"/>
      </c>
      <c r="X93" s="56">
        <f t="shared" si="28"/>
      </c>
      <c r="Y93" s="60">
        <f t="shared" si="29"/>
      </c>
      <c r="Z93" s="61">
        <f t="shared" si="30"/>
      </c>
      <c r="AA93" s="62">
        <f t="shared" si="31"/>
      </c>
      <c r="AB93" s="63">
        <f t="shared" si="32"/>
      </c>
      <c r="AC93" s="61">
        <f t="shared" si="33"/>
      </c>
      <c r="AD93" s="147">
        <f t="shared" si="34"/>
      </c>
    </row>
    <row r="94" spans="1:30" ht="18" customHeight="1">
      <c r="A94" s="41"/>
      <c r="B94" s="42"/>
      <c r="C94" s="43"/>
      <c r="D94" s="44"/>
      <c r="E94" s="45"/>
      <c r="F94" s="46"/>
      <c r="G94" s="47"/>
      <c r="H94" s="139"/>
      <c r="I94" s="55">
        <f t="shared" si="23"/>
      </c>
      <c r="J94" s="48"/>
      <c r="K94" s="49"/>
      <c r="L94" s="50"/>
      <c r="M94" s="51"/>
      <c r="N94" s="52"/>
      <c r="O94" s="52"/>
      <c r="P94" s="53"/>
      <c r="Q94" s="53"/>
      <c r="R94" s="54"/>
      <c r="S94" s="54"/>
      <c r="T94" s="136">
        <f t="shared" si="24"/>
      </c>
      <c r="U94" s="57">
        <f t="shared" si="25"/>
      </c>
      <c r="V94" s="58">
        <f t="shared" si="26"/>
      </c>
      <c r="W94" s="59">
        <f t="shared" si="27"/>
      </c>
      <c r="X94" s="56">
        <f t="shared" si="28"/>
      </c>
      <c r="Y94" s="60">
        <f t="shared" si="29"/>
      </c>
      <c r="Z94" s="61">
        <f t="shared" si="30"/>
      </c>
      <c r="AA94" s="62">
        <f t="shared" si="31"/>
      </c>
      <c r="AB94" s="63">
        <f t="shared" si="32"/>
      </c>
      <c r="AC94" s="61">
        <f t="shared" si="33"/>
      </c>
      <c r="AD94" s="147">
        <f t="shared" si="34"/>
      </c>
    </row>
    <row r="95" spans="1:30" ht="18" customHeight="1">
      <c r="A95" s="41"/>
      <c r="B95" s="42"/>
      <c r="C95" s="43"/>
      <c r="D95" s="44"/>
      <c r="E95" s="45"/>
      <c r="F95" s="46"/>
      <c r="G95" s="47"/>
      <c r="H95" s="139"/>
      <c r="I95" s="55">
        <f t="shared" si="23"/>
      </c>
      <c r="J95" s="48"/>
      <c r="K95" s="49"/>
      <c r="L95" s="50"/>
      <c r="M95" s="51"/>
      <c r="N95" s="52"/>
      <c r="O95" s="52"/>
      <c r="P95" s="53"/>
      <c r="Q95" s="53"/>
      <c r="R95" s="54"/>
      <c r="S95" s="54"/>
      <c r="T95" s="136">
        <f t="shared" si="24"/>
      </c>
      <c r="U95" s="57">
        <f t="shared" si="25"/>
      </c>
      <c r="V95" s="58">
        <f t="shared" si="26"/>
      </c>
      <c r="W95" s="59">
        <f t="shared" si="27"/>
      </c>
      <c r="X95" s="56">
        <f t="shared" si="28"/>
      </c>
      <c r="Y95" s="60">
        <f t="shared" si="29"/>
      </c>
      <c r="Z95" s="61">
        <f t="shared" si="30"/>
      </c>
      <c r="AA95" s="62">
        <f t="shared" si="31"/>
      </c>
      <c r="AB95" s="63">
        <f t="shared" si="32"/>
      </c>
      <c r="AC95" s="61">
        <f t="shared" si="33"/>
      </c>
      <c r="AD95" s="147">
        <f t="shared" si="34"/>
      </c>
    </row>
    <row r="96" spans="1:30" ht="18" customHeight="1">
      <c r="A96" s="41"/>
      <c r="B96" s="42"/>
      <c r="C96" s="43"/>
      <c r="D96" s="44"/>
      <c r="E96" s="45"/>
      <c r="F96" s="46"/>
      <c r="G96" s="47"/>
      <c r="H96" s="139"/>
      <c r="I96" s="55">
        <f t="shared" si="23"/>
      </c>
      <c r="J96" s="48"/>
      <c r="K96" s="49"/>
      <c r="L96" s="50"/>
      <c r="M96" s="51"/>
      <c r="N96" s="52"/>
      <c r="O96" s="52"/>
      <c r="P96" s="53"/>
      <c r="Q96" s="53"/>
      <c r="R96" s="54"/>
      <c r="S96" s="54"/>
      <c r="T96" s="136">
        <f t="shared" si="24"/>
      </c>
      <c r="U96" s="57">
        <f t="shared" si="25"/>
      </c>
      <c r="V96" s="58">
        <f t="shared" si="26"/>
      </c>
      <c r="W96" s="59">
        <f t="shared" si="27"/>
      </c>
      <c r="X96" s="56">
        <f t="shared" si="28"/>
      </c>
      <c r="Y96" s="60">
        <f t="shared" si="29"/>
      </c>
      <c r="Z96" s="61">
        <f t="shared" si="30"/>
      </c>
      <c r="AA96" s="62">
        <f t="shared" si="31"/>
      </c>
      <c r="AB96" s="63">
        <f t="shared" si="32"/>
      </c>
      <c r="AC96" s="61">
        <f t="shared" si="33"/>
      </c>
      <c r="AD96" s="147">
        <f t="shared" si="34"/>
      </c>
    </row>
    <row r="97" spans="1:30" ht="18" customHeight="1">
      <c r="A97" s="41"/>
      <c r="B97" s="42"/>
      <c r="C97" s="43"/>
      <c r="D97" s="44"/>
      <c r="E97" s="45"/>
      <c r="F97" s="46"/>
      <c r="G97" s="47"/>
      <c r="H97" s="139"/>
      <c r="I97" s="55">
        <f t="shared" si="23"/>
      </c>
      <c r="J97" s="48"/>
      <c r="K97" s="49"/>
      <c r="L97" s="50"/>
      <c r="M97" s="51"/>
      <c r="N97" s="52"/>
      <c r="O97" s="52"/>
      <c r="P97" s="53"/>
      <c r="Q97" s="53"/>
      <c r="R97" s="54"/>
      <c r="S97" s="54"/>
      <c r="T97" s="136">
        <f t="shared" si="24"/>
      </c>
      <c r="U97" s="57">
        <f t="shared" si="25"/>
      </c>
      <c r="V97" s="58">
        <f t="shared" si="26"/>
      </c>
      <c r="W97" s="59">
        <f t="shared" si="27"/>
      </c>
      <c r="X97" s="56">
        <f t="shared" si="28"/>
      </c>
      <c r="Y97" s="60">
        <f t="shared" si="29"/>
      </c>
      <c r="Z97" s="61">
        <f t="shared" si="30"/>
      </c>
      <c r="AA97" s="62">
        <f t="shared" si="31"/>
      </c>
      <c r="AB97" s="63">
        <f t="shared" si="32"/>
      </c>
      <c r="AC97" s="61">
        <f t="shared" si="33"/>
      </c>
      <c r="AD97" s="147">
        <f t="shared" si="34"/>
      </c>
    </row>
    <row r="98" spans="1:30" ht="18" customHeight="1">
      <c r="A98" s="41"/>
      <c r="B98" s="42"/>
      <c r="C98" s="43"/>
      <c r="D98" s="44"/>
      <c r="E98" s="45"/>
      <c r="F98" s="46"/>
      <c r="G98" s="47"/>
      <c r="H98" s="139"/>
      <c r="I98" s="55">
        <f aca="true" t="shared" si="35" ref="I98:I129">IF($F98="","",IF((COUNTIF($T98:$X98,n_valide)+COUNTIF($T98:$X98,valide))&lt;&gt;5,"",IF(COUNTIF($T98:$X98,n_valide)&gt;=1,n_test2,o_test2)))</f>
      </c>
      <c r="J98" s="48"/>
      <c r="K98" s="49"/>
      <c r="L98" s="50"/>
      <c r="M98" s="51"/>
      <c r="N98" s="52"/>
      <c r="O98" s="52"/>
      <c r="P98" s="53"/>
      <c r="Q98" s="53"/>
      <c r="R98" s="54"/>
      <c r="S98" s="54"/>
      <c r="T98" s="136">
        <f aca="true" t="shared" si="36" ref="T98:T129">IF($F98="","",IF(COUNTA($J98:$K98)=0,"",IF(OR($J98=S_oui,$K98=S_oui),valide,n_valide)))</f>
      </c>
      <c r="U98" s="57">
        <f aca="true" t="shared" si="37" ref="U98:U129">IF($F98="","",IF(COUNTA($L98)=0,"",IF($L98=S_oui,valide,n_valide)))</f>
      </c>
      <c r="V98" s="58">
        <f aca="true" t="shared" si="38" ref="V98:V129">IF($F98="","",IF(COUNTA($M98:$N98)&lt;&gt;2,"",IF(COUNTIF($M98:$N98,S_oui)=2,valide,n_valide)))</f>
      </c>
      <c r="W98" s="59">
        <f aca="true" t="shared" si="39" ref="W98:W129">IF($F98="","",IF(COUNTA($P98)=0,"",IF($P98=S_oui,valide,n_valide)))</f>
      </c>
      <c r="X98" s="56">
        <f aca="true" t="shared" si="40" ref="X98:X129">IF($F98="","",IF(COUNTA($R98)=0,"",IF($R98=S_oui,valide,n_valide)))</f>
      </c>
      <c r="Y98" s="60">
        <f aca="true" t="shared" si="41" ref="Y98:Y129">IF($F98="","",IF((COUNTIF($Z98:$AC98,n_valide)+COUNTIF($Z98:$AC98,valide))&lt;&gt;4,"",IF(COUNTIF($Z98:$AC98,n_valide)&gt;=1,n_test3,o_test3)))</f>
      </c>
      <c r="Z98" s="61">
        <f aca="true" t="shared" si="42" ref="Z98:Z129">IF($F98="","",IF(COUNTA($K98)=0,"",IF($K98=S_oui,valide,n_valide)))</f>
      </c>
      <c r="AA98" s="62">
        <f aca="true" t="shared" si="43" ref="AA98:AA129">IF($F98="","",IF(COUNTA($O98)&lt;&gt;1,"",IF(COUNTIF($O98,S_oui)=1,valide,n_valide)))</f>
      </c>
      <c r="AB98" s="63">
        <f aca="true" t="shared" si="44" ref="AB98:AB129">IF($F98="","",IF(COUNTA($Q98)=0,"",IF($Q98=S_oui,valide,n_valide)))</f>
      </c>
      <c r="AC98" s="61">
        <f aca="true" t="shared" si="45" ref="AC98:AC129">IF($F98="","",IF(COUNTA($S98)=0,"",IF($S98=S_oui,valide,n_valide)))</f>
      </c>
      <c r="AD98" s="147">
        <f t="shared" si="34"/>
      </c>
    </row>
    <row r="99" spans="1:30" ht="18" customHeight="1">
      <c r="A99" s="41"/>
      <c r="B99" s="42"/>
      <c r="C99" s="43"/>
      <c r="D99" s="44"/>
      <c r="E99" s="45"/>
      <c r="F99" s="46"/>
      <c r="G99" s="47"/>
      <c r="H99" s="139"/>
      <c r="I99" s="55">
        <f t="shared" si="35"/>
      </c>
      <c r="J99" s="48"/>
      <c r="K99" s="49"/>
      <c r="L99" s="50"/>
      <c r="M99" s="51"/>
      <c r="N99" s="52"/>
      <c r="O99" s="52"/>
      <c r="P99" s="53"/>
      <c r="Q99" s="53"/>
      <c r="R99" s="54"/>
      <c r="S99" s="54"/>
      <c r="T99" s="136">
        <f t="shared" si="36"/>
      </c>
      <c r="U99" s="57">
        <f t="shared" si="37"/>
      </c>
      <c r="V99" s="58">
        <f t="shared" si="38"/>
      </c>
      <c r="W99" s="59">
        <f t="shared" si="39"/>
      </c>
      <c r="X99" s="56">
        <f t="shared" si="40"/>
      </c>
      <c r="Y99" s="60">
        <f t="shared" si="41"/>
      </c>
      <c r="Z99" s="61">
        <f t="shared" si="42"/>
      </c>
      <c r="AA99" s="62">
        <f t="shared" si="43"/>
      </c>
      <c r="AB99" s="63">
        <f t="shared" si="44"/>
      </c>
      <c r="AC99" s="61">
        <f t="shared" si="45"/>
      </c>
      <c r="AD99" s="147">
        <f t="shared" si="34"/>
      </c>
    </row>
    <row r="100" spans="1:30" ht="18" customHeight="1">
      <c r="A100" s="41"/>
      <c r="B100" s="42"/>
      <c r="C100" s="43"/>
      <c r="D100" s="44"/>
      <c r="E100" s="45"/>
      <c r="F100" s="46"/>
      <c r="G100" s="47"/>
      <c r="H100" s="139"/>
      <c r="I100" s="55">
        <f t="shared" si="35"/>
      </c>
      <c r="J100" s="48"/>
      <c r="K100" s="49"/>
      <c r="L100" s="50"/>
      <c r="M100" s="51"/>
      <c r="N100" s="52"/>
      <c r="O100" s="52"/>
      <c r="P100" s="53"/>
      <c r="Q100" s="53"/>
      <c r="R100" s="54"/>
      <c r="S100" s="54"/>
      <c r="T100" s="136">
        <f t="shared" si="36"/>
      </c>
      <c r="U100" s="57">
        <f t="shared" si="37"/>
      </c>
      <c r="V100" s="58">
        <f t="shared" si="38"/>
      </c>
      <c r="W100" s="59">
        <f t="shared" si="39"/>
      </c>
      <c r="X100" s="56">
        <f t="shared" si="40"/>
      </c>
      <c r="Y100" s="60">
        <f t="shared" si="41"/>
      </c>
      <c r="Z100" s="61">
        <f t="shared" si="42"/>
      </c>
      <c r="AA100" s="62">
        <f t="shared" si="43"/>
      </c>
      <c r="AB100" s="63">
        <f t="shared" si="44"/>
      </c>
      <c r="AC100" s="61">
        <f t="shared" si="45"/>
      </c>
      <c r="AD100" s="147">
        <f t="shared" si="34"/>
      </c>
    </row>
    <row r="101" spans="1:30" ht="18" customHeight="1">
      <c r="A101" s="41"/>
      <c r="B101" s="42"/>
      <c r="C101" s="43"/>
      <c r="D101" s="44"/>
      <c r="E101" s="45"/>
      <c r="F101" s="46"/>
      <c r="G101" s="47"/>
      <c r="H101" s="139"/>
      <c r="I101" s="55">
        <f t="shared" si="35"/>
      </c>
      <c r="J101" s="48"/>
      <c r="K101" s="49"/>
      <c r="L101" s="50"/>
      <c r="M101" s="51"/>
      <c r="N101" s="52"/>
      <c r="O101" s="52"/>
      <c r="P101" s="53"/>
      <c r="Q101" s="53"/>
      <c r="R101" s="54"/>
      <c r="S101" s="54"/>
      <c r="T101" s="136">
        <f t="shared" si="36"/>
      </c>
      <c r="U101" s="57">
        <f t="shared" si="37"/>
      </c>
      <c r="V101" s="58">
        <f t="shared" si="38"/>
      </c>
      <c r="W101" s="59">
        <f t="shared" si="39"/>
      </c>
      <c r="X101" s="56">
        <f t="shared" si="40"/>
      </c>
      <c r="Y101" s="60">
        <f t="shared" si="41"/>
      </c>
      <c r="Z101" s="61">
        <f t="shared" si="42"/>
      </c>
      <c r="AA101" s="62">
        <f t="shared" si="43"/>
      </c>
      <c r="AB101" s="63">
        <f t="shared" si="44"/>
      </c>
      <c r="AC101" s="61">
        <f t="shared" si="45"/>
      </c>
      <c r="AD101" s="147">
        <f t="shared" si="34"/>
      </c>
    </row>
    <row r="102" spans="1:30" ht="18" customHeight="1">
      <c r="A102" s="41"/>
      <c r="B102" s="42"/>
      <c r="C102" s="43"/>
      <c r="D102" s="44"/>
      <c r="E102" s="45"/>
      <c r="F102" s="46"/>
      <c r="G102" s="47"/>
      <c r="H102" s="139"/>
      <c r="I102" s="55">
        <f t="shared" si="35"/>
      </c>
      <c r="J102" s="48"/>
      <c r="K102" s="49"/>
      <c r="L102" s="50"/>
      <c r="M102" s="51"/>
      <c r="N102" s="52"/>
      <c r="O102" s="52"/>
      <c r="P102" s="53"/>
      <c r="Q102" s="53"/>
      <c r="R102" s="54"/>
      <c r="S102" s="54"/>
      <c r="T102" s="136">
        <f t="shared" si="36"/>
      </c>
      <c r="U102" s="57">
        <f t="shared" si="37"/>
      </c>
      <c r="V102" s="58">
        <f t="shared" si="38"/>
      </c>
      <c r="W102" s="59">
        <f t="shared" si="39"/>
      </c>
      <c r="X102" s="56">
        <f t="shared" si="40"/>
      </c>
      <c r="Y102" s="60">
        <f t="shared" si="41"/>
      </c>
      <c r="Z102" s="61">
        <f t="shared" si="42"/>
      </c>
      <c r="AA102" s="62">
        <f t="shared" si="43"/>
      </c>
      <c r="AB102" s="63">
        <f t="shared" si="44"/>
      </c>
      <c r="AC102" s="61">
        <f t="shared" si="45"/>
      </c>
      <c r="AD102" s="147">
        <f t="shared" si="34"/>
      </c>
    </row>
    <row r="103" spans="1:30" ht="18" customHeight="1">
      <c r="A103" s="41"/>
      <c r="B103" s="42"/>
      <c r="C103" s="43"/>
      <c r="D103" s="44"/>
      <c r="E103" s="45"/>
      <c r="F103" s="46"/>
      <c r="G103" s="47"/>
      <c r="H103" s="139"/>
      <c r="I103" s="55">
        <f t="shared" si="35"/>
      </c>
      <c r="J103" s="48"/>
      <c r="K103" s="49"/>
      <c r="L103" s="50"/>
      <c r="M103" s="51"/>
      <c r="N103" s="52"/>
      <c r="O103" s="52"/>
      <c r="P103" s="53"/>
      <c r="Q103" s="53"/>
      <c r="R103" s="54"/>
      <c r="S103" s="54"/>
      <c r="T103" s="136">
        <f t="shared" si="36"/>
      </c>
      <c r="U103" s="57">
        <f t="shared" si="37"/>
      </c>
      <c r="V103" s="58">
        <f t="shared" si="38"/>
      </c>
      <c r="W103" s="59">
        <f t="shared" si="39"/>
      </c>
      <c r="X103" s="56">
        <f t="shared" si="40"/>
      </c>
      <c r="Y103" s="60">
        <f t="shared" si="41"/>
      </c>
      <c r="Z103" s="61">
        <f t="shared" si="42"/>
      </c>
      <c r="AA103" s="62">
        <f t="shared" si="43"/>
      </c>
      <c r="AB103" s="63">
        <f t="shared" si="44"/>
      </c>
      <c r="AC103" s="61">
        <f t="shared" si="45"/>
      </c>
      <c r="AD103" s="147">
        <f t="shared" si="34"/>
      </c>
    </row>
    <row r="104" spans="1:30" ht="18" customHeight="1">
      <c r="A104" s="41"/>
      <c r="B104" s="42"/>
      <c r="C104" s="43"/>
      <c r="D104" s="44"/>
      <c r="E104" s="45"/>
      <c r="F104" s="46"/>
      <c r="G104" s="47"/>
      <c r="H104" s="139"/>
      <c r="I104" s="55">
        <f t="shared" si="35"/>
      </c>
      <c r="J104" s="48"/>
      <c r="K104" s="49"/>
      <c r="L104" s="50"/>
      <c r="M104" s="51"/>
      <c r="N104" s="52"/>
      <c r="O104" s="52"/>
      <c r="P104" s="53"/>
      <c r="Q104" s="53"/>
      <c r="R104" s="54"/>
      <c r="S104" s="54"/>
      <c r="T104" s="136">
        <f t="shared" si="36"/>
      </c>
      <c r="U104" s="57">
        <f t="shared" si="37"/>
      </c>
      <c r="V104" s="58">
        <f t="shared" si="38"/>
      </c>
      <c r="W104" s="59">
        <f t="shared" si="39"/>
      </c>
      <c r="X104" s="56">
        <f t="shared" si="40"/>
      </c>
      <c r="Y104" s="60">
        <f t="shared" si="41"/>
      </c>
      <c r="Z104" s="61">
        <f t="shared" si="42"/>
      </c>
      <c r="AA104" s="62">
        <f t="shared" si="43"/>
      </c>
      <c r="AB104" s="63">
        <f t="shared" si="44"/>
      </c>
      <c r="AC104" s="61">
        <f t="shared" si="45"/>
      </c>
      <c r="AD104" s="147">
        <f t="shared" si="34"/>
      </c>
    </row>
    <row r="105" spans="1:30" ht="18" customHeight="1">
      <c r="A105" s="41"/>
      <c r="B105" s="42"/>
      <c r="C105" s="43"/>
      <c r="D105" s="44"/>
      <c r="E105" s="45"/>
      <c r="F105" s="46"/>
      <c r="G105" s="47"/>
      <c r="H105" s="139"/>
      <c r="I105" s="55">
        <f t="shared" si="35"/>
      </c>
      <c r="J105" s="48"/>
      <c r="K105" s="49"/>
      <c r="L105" s="50"/>
      <c r="M105" s="51"/>
      <c r="N105" s="52"/>
      <c r="O105" s="52"/>
      <c r="P105" s="53"/>
      <c r="Q105" s="53"/>
      <c r="R105" s="54"/>
      <c r="S105" s="54"/>
      <c r="T105" s="136">
        <f t="shared" si="36"/>
      </c>
      <c r="U105" s="57">
        <f t="shared" si="37"/>
      </c>
      <c r="V105" s="58">
        <f t="shared" si="38"/>
      </c>
      <c r="W105" s="59">
        <f t="shared" si="39"/>
      </c>
      <c r="X105" s="56">
        <f t="shared" si="40"/>
      </c>
      <c r="Y105" s="60">
        <f t="shared" si="41"/>
      </c>
      <c r="Z105" s="61">
        <f t="shared" si="42"/>
      </c>
      <c r="AA105" s="62">
        <f t="shared" si="43"/>
      </c>
      <c r="AB105" s="63">
        <f t="shared" si="44"/>
      </c>
      <c r="AC105" s="61">
        <f t="shared" si="45"/>
      </c>
      <c r="AD105" s="147">
        <f t="shared" si="34"/>
      </c>
    </row>
    <row r="106" spans="1:30" ht="18" customHeight="1">
      <c r="A106" s="41"/>
      <c r="B106" s="42"/>
      <c r="C106" s="43"/>
      <c r="D106" s="44"/>
      <c r="E106" s="45"/>
      <c r="F106" s="46"/>
      <c r="G106" s="47"/>
      <c r="H106" s="139"/>
      <c r="I106" s="55">
        <f t="shared" si="35"/>
      </c>
      <c r="J106" s="48"/>
      <c r="K106" s="49"/>
      <c r="L106" s="50"/>
      <c r="M106" s="51"/>
      <c r="N106" s="52"/>
      <c r="O106" s="52"/>
      <c r="P106" s="53"/>
      <c r="Q106" s="53"/>
      <c r="R106" s="54"/>
      <c r="S106" s="54"/>
      <c r="T106" s="136">
        <f t="shared" si="36"/>
      </c>
      <c r="U106" s="57">
        <f t="shared" si="37"/>
      </c>
      <c r="V106" s="58">
        <f t="shared" si="38"/>
      </c>
      <c r="W106" s="59">
        <f t="shared" si="39"/>
      </c>
      <c r="X106" s="56">
        <f t="shared" si="40"/>
      </c>
      <c r="Y106" s="60">
        <f t="shared" si="41"/>
      </c>
      <c r="Z106" s="61">
        <f t="shared" si="42"/>
      </c>
      <c r="AA106" s="62">
        <f t="shared" si="43"/>
      </c>
      <c r="AB106" s="63">
        <f t="shared" si="44"/>
      </c>
      <c r="AC106" s="61">
        <f t="shared" si="45"/>
      </c>
      <c r="AD106" s="147">
        <f t="shared" si="34"/>
      </c>
    </row>
    <row r="107" spans="1:30" ht="18" customHeight="1">
      <c r="A107" s="41"/>
      <c r="B107" s="42"/>
      <c r="C107" s="43"/>
      <c r="D107" s="44"/>
      <c r="E107" s="45"/>
      <c r="F107" s="46"/>
      <c r="G107" s="47"/>
      <c r="H107" s="139"/>
      <c r="I107" s="55">
        <f t="shared" si="35"/>
      </c>
      <c r="J107" s="48"/>
      <c r="K107" s="49"/>
      <c r="L107" s="50"/>
      <c r="M107" s="51"/>
      <c r="N107" s="52"/>
      <c r="O107" s="52"/>
      <c r="P107" s="53"/>
      <c r="Q107" s="53"/>
      <c r="R107" s="54"/>
      <c r="S107" s="54"/>
      <c r="T107" s="136">
        <f t="shared" si="36"/>
      </c>
      <c r="U107" s="57">
        <f t="shared" si="37"/>
      </c>
      <c r="V107" s="58">
        <f t="shared" si="38"/>
      </c>
      <c r="W107" s="59">
        <f t="shared" si="39"/>
      </c>
      <c r="X107" s="56">
        <f t="shared" si="40"/>
      </c>
      <c r="Y107" s="60">
        <f t="shared" si="41"/>
      </c>
      <c r="Z107" s="61">
        <f t="shared" si="42"/>
      </c>
      <c r="AA107" s="62">
        <f t="shared" si="43"/>
      </c>
      <c r="AB107" s="63">
        <f t="shared" si="44"/>
      </c>
      <c r="AC107" s="61">
        <f t="shared" si="45"/>
      </c>
      <c r="AD107" s="147">
        <f t="shared" si="34"/>
      </c>
    </row>
    <row r="108" spans="1:30" ht="18" customHeight="1">
      <c r="A108" s="41"/>
      <c r="B108" s="42"/>
      <c r="C108" s="43"/>
      <c r="D108" s="44"/>
      <c r="E108" s="45"/>
      <c r="F108" s="46"/>
      <c r="G108" s="47"/>
      <c r="H108" s="139"/>
      <c r="I108" s="55">
        <f t="shared" si="35"/>
      </c>
      <c r="J108" s="48"/>
      <c r="K108" s="49"/>
      <c r="L108" s="50"/>
      <c r="M108" s="51"/>
      <c r="N108" s="52"/>
      <c r="O108" s="52"/>
      <c r="P108" s="53"/>
      <c r="Q108" s="53"/>
      <c r="R108" s="54"/>
      <c r="S108" s="54"/>
      <c r="T108" s="136">
        <f t="shared" si="36"/>
      </c>
      <c r="U108" s="57">
        <f t="shared" si="37"/>
      </c>
      <c r="V108" s="58">
        <f t="shared" si="38"/>
      </c>
      <c r="W108" s="59">
        <f t="shared" si="39"/>
      </c>
      <c r="X108" s="56">
        <f t="shared" si="40"/>
      </c>
      <c r="Y108" s="60">
        <f t="shared" si="41"/>
      </c>
      <c r="Z108" s="61">
        <f t="shared" si="42"/>
      </c>
      <c r="AA108" s="62">
        <f t="shared" si="43"/>
      </c>
      <c r="AB108" s="63">
        <f t="shared" si="44"/>
      </c>
      <c r="AC108" s="61">
        <f t="shared" si="45"/>
      </c>
      <c r="AD108" s="147">
        <f t="shared" si="34"/>
      </c>
    </row>
    <row r="109" spans="1:30" ht="18" customHeight="1">
      <c r="A109" s="41"/>
      <c r="B109" s="42"/>
      <c r="C109" s="43"/>
      <c r="D109" s="44"/>
      <c r="E109" s="45"/>
      <c r="F109" s="46"/>
      <c r="G109" s="47"/>
      <c r="H109" s="139"/>
      <c r="I109" s="55">
        <f t="shared" si="35"/>
      </c>
      <c r="J109" s="48"/>
      <c r="K109" s="49"/>
      <c r="L109" s="50"/>
      <c r="M109" s="51"/>
      <c r="N109" s="52"/>
      <c r="O109" s="52"/>
      <c r="P109" s="53"/>
      <c r="Q109" s="53"/>
      <c r="R109" s="54"/>
      <c r="S109" s="54"/>
      <c r="T109" s="136">
        <f t="shared" si="36"/>
      </c>
      <c r="U109" s="57">
        <f t="shared" si="37"/>
      </c>
      <c r="V109" s="58">
        <f t="shared" si="38"/>
      </c>
      <c r="W109" s="59">
        <f t="shared" si="39"/>
      </c>
      <c r="X109" s="56">
        <f t="shared" si="40"/>
      </c>
      <c r="Y109" s="60">
        <f t="shared" si="41"/>
      </c>
      <c r="Z109" s="61">
        <f t="shared" si="42"/>
      </c>
      <c r="AA109" s="62">
        <f t="shared" si="43"/>
      </c>
      <c r="AB109" s="63">
        <f t="shared" si="44"/>
      </c>
      <c r="AC109" s="61">
        <f t="shared" si="45"/>
      </c>
      <c r="AD109" s="147">
        <f t="shared" si="34"/>
      </c>
    </row>
    <row r="110" spans="1:30" ht="18" customHeight="1">
      <c r="A110" s="41"/>
      <c r="B110" s="42"/>
      <c r="C110" s="43"/>
      <c r="D110" s="44"/>
      <c r="E110" s="45"/>
      <c r="F110" s="46"/>
      <c r="G110" s="47"/>
      <c r="H110" s="139"/>
      <c r="I110" s="55">
        <f t="shared" si="35"/>
      </c>
      <c r="J110" s="48"/>
      <c r="K110" s="49"/>
      <c r="L110" s="50"/>
      <c r="M110" s="51"/>
      <c r="N110" s="52"/>
      <c r="O110" s="52"/>
      <c r="P110" s="53"/>
      <c r="Q110" s="53"/>
      <c r="R110" s="54"/>
      <c r="S110" s="54"/>
      <c r="T110" s="136">
        <f t="shared" si="36"/>
      </c>
      <c r="U110" s="57">
        <f t="shared" si="37"/>
      </c>
      <c r="V110" s="58">
        <f t="shared" si="38"/>
      </c>
      <c r="W110" s="59">
        <f t="shared" si="39"/>
      </c>
      <c r="X110" s="56">
        <f t="shared" si="40"/>
      </c>
      <c r="Y110" s="60">
        <f t="shared" si="41"/>
      </c>
      <c r="Z110" s="61">
        <f t="shared" si="42"/>
      </c>
      <c r="AA110" s="62">
        <f t="shared" si="43"/>
      </c>
      <c r="AB110" s="63">
        <f t="shared" si="44"/>
      </c>
      <c r="AC110" s="61">
        <f t="shared" si="45"/>
      </c>
      <c r="AD110" s="147">
        <f t="shared" si="34"/>
      </c>
    </row>
    <row r="111" spans="1:30" ht="18" customHeight="1">
      <c r="A111" s="41"/>
      <c r="B111" s="42"/>
      <c r="C111" s="43"/>
      <c r="D111" s="44"/>
      <c r="E111" s="45"/>
      <c r="F111" s="46"/>
      <c r="G111" s="47"/>
      <c r="H111" s="139"/>
      <c r="I111" s="55">
        <f t="shared" si="35"/>
      </c>
      <c r="J111" s="48"/>
      <c r="K111" s="49"/>
      <c r="L111" s="50"/>
      <c r="M111" s="51"/>
      <c r="N111" s="52"/>
      <c r="O111" s="52"/>
      <c r="P111" s="53"/>
      <c r="Q111" s="53"/>
      <c r="R111" s="54"/>
      <c r="S111" s="54"/>
      <c r="T111" s="136">
        <f t="shared" si="36"/>
      </c>
      <c r="U111" s="57">
        <f t="shared" si="37"/>
      </c>
      <c r="V111" s="58">
        <f t="shared" si="38"/>
      </c>
      <c r="W111" s="59">
        <f t="shared" si="39"/>
      </c>
      <c r="X111" s="56">
        <f t="shared" si="40"/>
      </c>
      <c r="Y111" s="60">
        <f t="shared" si="41"/>
      </c>
      <c r="Z111" s="61">
        <f t="shared" si="42"/>
      </c>
      <c r="AA111" s="62">
        <f t="shared" si="43"/>
      </c>
      <c r="AB111" s="63">
        <f t="shared" si="44"/>
      </c>
      <c r="AC111" s="61">
        <f t="shared" si="45"/>
      </c>
      <c r="AD111" s="147">
        <f t="shared" si="34"/>
      </c>
    </row>
    <row r="112" spans="1:30" ht="18" customHeight="1">
      <c r="A112" s="41"/>
      <c r="B112" s="42"/>
      <c r="C112" s="43"/>
      <c r="D112" s="44"/>
      <c r="E112" s="45"/>
      <c r="F112" s="46"/>
      <c r="G112" s="47"/>
      <c r="H112" s="139"/>
      <c r="I112" s="55">
        <f t="shared" si="35"/>
      </c>
      <c r="J112" s="48"/>
      <c r="K112" s="49"/>
      <c r="L112" s="50"/>
      <c r="M112" s="51"/>
      <c r="N112" s="52"/>
      <c r="O112" s="52"/>
      <c r="P112" s="53"/>
      <c r="Q112" s="53"/>
      <c r="R112" s="54"/>
      <c r="S112" s="54"/>
      <c r="T112" s="136">
        <f t="shared" si="36"/>
      </c>
      <c r="U112" s="57">
        <f t="shared" si="37"/>
      </c>
      <c r="V112" s="58">
        <f t="shared" si="38"/>
      </c>
      <c r="W112" s="59">
        <f t="shared" si="39"/>
      </c>
      <c r="X112" s="56">
        <f t="shared" si="40"/>
      </c>
      <c r="Y112" s="60">
        <f t="shared" si="41"/>
      </c>
      <c r="Z112" s="61">
        <f t="shared" si="42"/>
      </c>
      <c r="AA112" s="62">
        <f t="shared" si="43"/>
      </c>
      <c r="AB112" s="63">
        <f t="shared" si="44"/>
      </c>
      <c r="AC112" s="61">
        <f t="shared" si="45"/>
      </c>
      <c r="AD112" s="147">
        <f t="shared" si="34"/>
      </c>
    </row>
    <row r="113" spans="1:30" ht="18" customHeight="1">
      <c r="A113" s="41"/>
      <c r="B113" s="42"/>
      <c r="C113" s="43"/>
      <c r="D113" s="44"/>
      <c r="E113" s="45"/>
      <c r="F113" s="46"/>
      <c r="G113" s="47"/>
      <c r="H113" s="139"/>
      <c r="I113" s="55">
        <f t="shared" si="35"/>
      </c>
      <c r="J113" s="48"/>
      <c r="K113" s="49"/>
      <c r="L113" s="50"/>
      <c r="M113" s="51"/>
      <c r="N113" s="52"/>
      <c r="O113" s="52"/>
      <c r="P113" s="53"/>
      <c r="Q113" s="53"/>
      <c r="R113" s="54"/>
      <c r="S113" s="54"/>
      <c r="T113" s="136">
        <f t="shared" si="36"/>
      </c>
      <c r="U113" s="57">
        <f t="shared" si="37"/>
      </c>
      <c r="V113" s="58">
        <f t="shared" si="38"/>
      </c>
      <c r="W113" s="59">
        <f t="shared" si="39"/>
      </c>
      <c r="X113" s="56">
        <f t="shared" si="40"/>
      </c>
      <c r="Y113" s="60">
        <f t="shared" si="41"/>
      </c>
      <c r="Z113" s="61">
        <f t="shared" si="42"/>
      </c>
      <c r="AA113" s="62">
        <f t="shared" si="43"/>
      </c>
      <c r="AB113" s="63">
        <f t="shared" si="44"/>
      </c>
      <c r="AC113" s="61">
        <f t="shared" si="45"/>
      </c>
      <c r="AD113" s="147">
        <f t="shared" si="34"/>
      </c>
    </row>
    <row r="114" spans="1:30" ht="18" customHeight="1">
      <c r="A114" s="41"/>
      <c r="B114" s="42"/>
      <c r="C114" s="43"/>
      <c r="D114" s="44"/>
      <c r="E114" s="45"/>
      <c r="F114" s="46"/>
      <c r="G114" s="47"/>
      <c r="H114" s="139"/>
      <c r="I114" s="55">
        <f t="shared" si="35"/>
      </c>
      <c r="J114" s="48"/>
      <c r="K114" s="49"/>
      <c r="L114" s="50"/>
      <c r="M114" s="51"/>
      <c r="N114" s="52"/>
      <c r="O114" s="52"/>
      <c r="P114" s="53"/>
      <c r="Q114" s="53"/>
      <c r="R114" s="54"/>
      <c r="S114" s="54"/>
      <c r="T114" s="136">
        <f t="shared" si="36"/>
      </c>
      <c r="U114" s="57">
        <f t="shared" si="37"/>
      </c>
      <c r="V114" s="58">
        <f t="shared" si="38"/>
      </c>
      <c r="W114" s="59">
        <f t="shared" si="39"/>
      </c>
      <c r="X114" s="56">
        <f t="shared" si="40"/>
      </c>
      <c r="Y114" s="60">
        <f t="shared" si="41"/>
      </c>
      <c r="Z114" s="61">
        <f t="shared" si="42"/>
      </c>
      <c r="AA114" s="62">
        <f t="shared" si="43"/>
      </c>
      <c r="AB114" s="63">
        <f t="shared" si="44"/>
      </c>
      <c r="AC114" s="61">
        <f t="shared" si="45"/>
      </c>
      <c r="AD114" s="147">
        <f t="shared" si="34"/>
      </c>
    </row>
    <row r="115" spans="1:30" ht="18" customHeight="1">
      <c r="A115" s="41"/>
      <c r="B115" s="42"/>
      <c r="C115" s="43"/>
      <c r="D115" s="44"/>
      <c r="E115" s="45"/>
      <c r="F115" s="46"/>
      <c r="G115" s="47"/>
      <c r="H115" s="139"/>
      <c r="I115" s="55">
        <f t="shared" si="35"/>
      </c>
      <c r="J115" s="48"/>
      <c r="K115" s="49"/>
      <c r="L115" s="50"/>
      <c r="M115" s="51"/>
      <c r="N115" s="52"/>
      <c r="O115" s="52"/>
      <c r="P115" s="53"/>
      <c r="Q115" s="53"/>
      <c r="R115" s="54"/>
      <c r="S115" s="54"/>
      <c r="T115" s="136">
        <f t="shared" si="36"/>
      </c>
      <c r="U115" s="57">
        <f t="shared" si="37"/>
      </c>
      <c r="V115" s="58">
        <f t="shared" si="38"/>
      </c>
      <c r="W115" s="59">
        <f t="shared" si="39"/>
      </c>
      <c r="X115" s="56">
        <f t="shared" si="40"/>
      </c>
      <c r="Y115" s="60">
        <f t="shared" si="41"/>
      </c>
      <c r="Z115" s="61">
        <f t="shared" si="42"/>
      </c>
      <c r="AA115" s="62">
        <f t="shared" si="43"/>
      </c>
      <c r="AB115" s="63">
        <f t="shared" si="44"/>
      </c>
      <c r="AC115" s="61">
        <f t="shared" si="45"/>
      </c>
      <c r="AD115" s="147">
        <f t="shared" si="34"/>
      </c>
    </row>
    <row r="116" spans="1:30" ht="18" customHeight="1">
      <c r="A116" s="41"/>
      <c r="B116" s="42"/>
      <c r="C116" s="43"/>
      <c r="D116" s="44"/>
      <c r="E116" s="45"/>
      <c r="F116" s="46"/>
      <c r="G116" s="47"/>
      <c r="H116" s="139"/>
      <c r="I116" s="55">
        <f t="shared" si="35"/>
      </c>
      <c r="J116" s="48"/>
      <c r="K116" s="49"/>
      <c r="L116" s="50"/>
      <c r="M116" s="51"/>
      <c r="N116" s="52"/>
      <c r="O116" s="52"/>
      <c r="P116" s="53"/>
      <c r="Q116" s="53"/>
      <c r="R116" s="54"/>
      <c r="S116" s="54"/>
      <c r="T116" s="136">
        <f t="shared" si="36"/>
      </c>
      <c r="U116" s="57">
        <f t="shared" si="37"/>
      </c>
      <c r="V116" s="58">
        <f t="shared" si="38"/>
      </c>
      <c r="W116" s="59">
        <f t="shared" si="39"/>
      </c>
      <c r="X116" s="56">
        <f t="shared" si="40"/>
      </c>
      <c r="Y116" s="60">
        <f t="shared" si="41"/>
      </c>
      <c r="Z116" s="61">
        <f t="shared" si="42"/>
      </c>
      <c r="AA116" s="62">
        <f t="shared" si="43"/>
      </c>
      <c r="AB116" s="63">
        <f t="shared" si="44"/>
      </c>
      <c r="AC116" s="61">
        <f t="shared" si="45"/>
      </c>
      <c r="AD116" s="147">
        <f t="shared" si="34"/>
      </c>
    </row>
    <row r="117" spans="1:30" ht="18" customHeight="1">
      <c r="A117" s="41"/>
      <c r="B117" s="42"/>
      <c r="C117" s="43"/>
      <c r="D117" s="44"/>
      <c r="E117" s="45"/>
      <c r="F117" s="46"/>
      <c r="G117" s="47"/>
      <c r="H117" s="139"/>
      <c r="I117" s="55">
        <f t="shared" si="35"/>
      </c>
      <c r="J117" s="48"/>
      <c r="K117" s="49"/>
      <c r="L117" s="50"/>
      <c r="M117" s="51"/>
      <c r="N117" s="52"/>
      <c r="O117" s="52"/>
      <c r="P117" s="53"/>
      <c r="Q117" s="53"/>
      <c r="R117" s="54"/>
      <c r="S117" s="54"/>
      <c r="T117" s="136">
        <f t="shared" si="36"/>
      </c>
      <c r="U117" s="57">
        <f t="shared" si="37"/>
      </c>
      <c r="V117" s="58">
        <f t="shared" si="38"/>
      </c>
      <c r="W117" s="59">
        <f t="shared" si="39"/>
      </c>
      <c r="X117" s="56">
        <f t="shared" si="40"/>
      </c>
      <c r="Y117" s="60">
        <f t="shared" si="41"/>
      </c>
      <c r="Z117" s="61">
        <f t="shared" si="42"/>
      </c>
      <c r="AA117" s="62">
        <f t="shared" si="43"/>
      </c>
      <c r="AB117" s="63">
        <f t="shared" si="44"/>
      </c>
      <c r="AC117" s="61">
        <f t="shared" si="45"/>
      </c>
      <c r="AD117" s="147">
        <f t="shared" si="34"/>
      </c>
    </row>
    <row r="118" spans="1:30" ht="18" customHeight="1">
      <c r="A118" s="41"/>
      <c r="B118" s="42"/>
      <c r="C118" s="43"/>
      <c r="D118" s="44"/>
      <c r="E118" s="45"/>
      <c r="F118" s="46"/>
      <c r="G118" s="47"/>
      <c r="H118" s="139"/>
      <c r="I118" s="55">
        <f t="shared" si="35"/>
      </c>
      <c r="J118" s="48"/>
      <c r="K118" s="49"/>
      <c r="L118" s="50"/>
      <c r="M118" s="51"/>
      <c r="N118" s="52"/>
      <c r="O118" s="52"/>
      <c r="P118" s="53"/>
      <c r="Q118" s="53"/>
      <c r="R118" s="54"/>
      <c r="S118" s="54"/>
      <c r="T118" s="136">
        <f t="shared" si="36"/>
      </c>
      <c r="U118" s="57">
        <f t="shared" si="37"/>
      </c>
      <c r="V118" s="58">
        <f t="shared" si="38"/>
      </c>
      <c r="W118" s="59">
        <f t="shared" si="39"/>
      </c>
      <c r="X118" s="56">
        <f t="shared" si="40"/>
      </c>
      <c r="Y118" s="60">
        <f t="shared" si="41"/>
      </c>
      <c r="Z118" s="61">
        <f t="shared" si="42"/>
      </c>
      <c r="AA118" s="62">
        <f t="shared" si="43"/>
      </c>
      <c r="AB118" s="63">
        <f t="shared" si="44"/>
      </c>
      <c r="AC118" s="61">
        <f t="shared" si="45"/>
      </c>
      <c r="AD118" s="147">
        <f t="shared" si="34"/>
      </c>
    </row>
    <row r="119" spans="1:30" ht="18" customHeight="1">
      <c r="A119" s="41"/>
      <c r="B119" s="42"/>
      <c r="C119" s="43"/>
      <c r="D119" s="44"/>
      <c r="E119" s="45"/>
      <c r="F119" s="46"/>
      <c r="G119" s="47"/>
      <c r="H119" s="139"/>
      <c r="I119" s="55">
        <f t="shared" si="35"/>
      </c>
      <c r="J119" s="48"/>
      <c r="K119" s="49"/>
      <c r="L119" s="50"/>
      <c r="M119" s="51"/>
      <c r="N119" s="52"/>
      <c r="O119" s="52"/>
      <c r="P119" s="53"/>
      <c r="Q119" s="53"/>
      <c r="R119" s="54"/>
      <c r="S119" s="54"/>
      <c r="T119" s="136">
        <f t="shared" si="36"/>
      </c>
      <c r="U119" s="57">
        <f t="shared" si="37"/>
      </c>
      <c r="V119" s="58">
        <f t="shared" si="38"/>
      </c>
      <c r="W119" s="59">
        <f t="shared" si="39"/>
      </c>
      <c r="X119" s="56">
        <f t="shared" si="40"/>
      </c>
      <c r="Y119" s="60">
        <f t="shared" si="41"/>
      </c>
      <c r="Z119" s="61">
        <f t="shared" si="42"/>
      </c>
      <c r="AA119" s="62">
        <f t="shared" si="43"/>
      </c>
      <c r="AB119" s="63">
        <f t="shared" si="44"/>
      </c>
      <c r="AC119" s="61">
        <f t="shared" si="45"/>
      </c>
      <c r="AD119" s="147">
        <f t="shared" si="34"/>
      </c>
    </row>
    <row r="120" spans="1:30" ht="18" customHeight="1">
      <c r="A120" s="41"/>
      <c r="B120" s="42"/>
      <c r="C120" s="43"/>
      <c r="D120" s="44"/>
      <c r="E120" s="45"/>
      <c r="F120" s="46"/>
      <c r="G120" s="47"/>
      <c r="H120" s="139"/>
      <c r="I120" s="55">
        <f t="shared" si="35"/>
      </c>
      <c r="J120" s="48"/>
      <c r="K120" s="49"/>
      <c r="L120" s="50"/>
      <c r="M120" s="51"/>
      <c r="N120" s="52"/>
      <c r="O120" s="52"/>
      <c r="P120" s="53"/>
      <c r="Q120" s="53"/>
      <c r="R120" s="54"/>
      <c r="S120" s="54"/>
      <c r="T120" s="136">
        <f t="shared" si="36"/>
      </c>
      <c r="U120" s="57">
        <f t="shared" si="37"/>
      </c>
      <c r="V120" s="58">
        <f t="shared" si="38"/>
      </c>
      <c r="W120" s="59">
        <f t="shared" si="39"/>
      </c>
      <c r="X120" s="56">
        <f t="shared" si="40"/>
      </c>
      <c r="Y120" s="60">
        <f t="shared" si="41"/>
      </c>
      <c r="Z120" s="61">
        <f t="shared" si="42"/>
      </c>
      <c r="AA120" s="62">
        <f t="shared" si="43"/>
      </c>
      <c r="AB120" s="63">
        <f t="shared" si="44"/>
      </c>
      <c r="AC120" s="61">
        <f t="shared" si="45"/>
      </c>
      <c r="AD120" s="147">
        <f t="shared" si="34"/>
      </c>
    </row>
    <row r="121" spans="1:30" ht="18" customHeight="1">
      <c r="A121" s="41"/>
      <c r="B121" s="42"/>
      <c r="C121" s="43"/>
      <c r="D121" s="44"/>
      <c r="E121" s="45"/>
      <c r="F121" s="46"/>
      <c r="G121" s="47"/>
      <c r="H121" s="139"/>
      <c r="I121" s="55">
        <f t="shared" si="35"/>
      </c>
      <c r="J121" s="48"/>
      <c r="K121" s="49"/>
      <c r="L121" s="50"/>
      <c r="M121" s="51"/>
      <c r="N121" s="52"/>
      <c r="O121" s="52"/>
      <c r="P121" s="53"/>
      <c r="Q121" s="53"/>
      <c r="R121" s="54"/>
      <c r="S121" s="54"/>
      <c r="T121" s="136">
        <f t="shared" si="36"/>
      </c>
      <c r="U121" s="57">
        <f t="shared" si="37"/>
      </c>
      <c r="V121" s="58">
        <f t="shared" si="38"/>
      </c>
      <c r="W121" s="59">
        <f t="shared" si="39"/>
      </c>
      <c r="X121" s="56">
        <f t="shared" si="40"/>
      </c>
      <c r="Y121" s="60">
        <f t="shared" si="41"/>
      </c>
      <c r="Z121" s="61">
        <f t="shared" si="42"/>
      </c>
      <c r="AA121" s="62">
        <f t="shared" si="43"/>
      </c>
      <c r="AB121" s="63">
        <f t="shared" si="44"/>
      </c>
      <c r="AC121" s="61">
        <f t="shared" si="45"/>
      </c>
      <c r="AD121" s="147">
        <f t="shared" si="34"/>
      </c>
    </row>
    <row r="122" spans="1:30" ht="18" customHeight="1">
      <c r="A122" s="41"/>
      <c r="B122" s="42"/>
      <c r="C122" s="43"/>
      <c r="D122" s="44"/>
      <c r="E122" s="45"/>
      <c r="F122" s="46"/>
      <c r="G122" s="47"/>
      <c r="H122" s="139"/>
      <c r="I122" s="55">
        <f t="shared" si="35"/>
      </c>
      <c r="J122" s="48"/>
      <c r="K122" s="49"/>
      <c r="L122" s="50"/>
      <c r="M122" s="51"/>
      <c r="N122" s="52"/>
      <c r="O122" s="52"/>
      <c r="P122" s="53"/>
      <c r="Q122" s="53"/>
      <c r="R122" s="54"/>
      <c r="S122" s="54"/>
      <c r="T122" s="136">
        <f t="shared" si="36"/>
      </c>
      <c r="U122" s="57">
        <f t="shared" si="37"/>
      </c>
      <c r="V122" s="58">
        <f t="shared" si="38"/>
      </c>
      <c r="W122" s="59">
        <f t="shared" si="39"/>
      </c>
      <c r="X122" s="56">
        <f t="shared" si="40"/>
      </c>
      <c r="Y122" s="60">
        <f t="shared" si="41"/>
      </c>
      <c r="Z122" s="61">
        <f t="shared" si="42"/>
      </c>
      <c r="AA122" s="62">
        <f t="shared" si="43"/>
      </c>
      <c r="AB122" s="63">
        <f t="shared" si="44"/>
      </c>
      <c r="AC122" s="61">
        <f t="shared" si="45"/>
      </c>
      <c r="AD122" s="147">
        <f t="shared" si="34"/>
      </c>
    </row>
    <row r="123" spans="1:30" ht="18" customHeight="1">
      <c r="A123" s="41"/>
      <c r="B123" s="42"/>
      <c r="C123" s="43"/>
      <c r="D123" s="44"/>
      <c r="E123" s="45"/>
      <c r="F123" s="46"/>
      <c r="G123" s="47"/>
      <c r="H123" s="139"/>
      <c r="I123" s="55">
        <f t="shared" si="35"/>
      </c>
      <c r="J123" s="48"/>
      <c r="K123" s="49"/>
      <c r="L123" s="50"/>
      <c r="M123" s="51"/>
      <c r="N123" s="52"/>
      <c r="O123" s="52"/>
      <c r="P123" s="53"/>
      <c r="Q123" s="53"/>
      <c r="R123" s="54"/>
      <c r="S123" s="54"/>
      <c r="T123" s="136">
        <f t="shared" si="36"/>
      </c>
      <c r="U123" s="57">
        <f t="shared" si="37"/>
      </c>
      <c r="V123" s="58">
        <f t="shared" si="38"/>
      </c>
      <c r="W123" s="59">
        <f t="shared" si="39"/>
      </c>
      <c r="X123" s="56">
        <f t="shared" si="40"/>
      </c>
      <c r="Y123" s="60">
        <f t="shared" si="41"/>
      </c>
      <c r="Z123" s="61">
        <f t="shared" si="42"/>
      </c>
      <c r="AA123" s="62">
        <f t="shared" si="43"/>
      </c>
      <c r="AB123" s="63">
        <f t="shared" si="44"/>
      </c>
      <c r="AC123" s="61">
        <f t="shared" si="45"/>
      </c>
      <c r="AD123" s="147">
        <f t="shared" si="34"/>
      </c>
    </row>
    <row r="124" spans="1:30" ht="18" customHeight="1">
      <c r="A124" s="41"/>
      <c r="B124" s="42"/>
      <c r="C124" s="43"/>
      <c r="D124" s="44"/>
      <c r="E124" s="45"/>
      <c r="F124" s="46"/>
      <c r="G124" s="47"/>
      <c r="H124" s="139"/>
      <c r="I124" s="55">
        <f t="shared" si="35"/>
      </c>
      <c r="J124" s="48"/>
      <c r="K124" s="49"/>
      <c r="L124" s="50"/>
      <c r="M124" s="51"/>
      <c r="N124" s="52"/>
      <c r="O124" s="52"/>
      <c r="P124" s="53"/>
      <c r="Q124" s="53"/>
      <c r="R124" s="54"/>
      <c r="S124" s="54"/>
      <c r="T124" s="136">
        <f t="shared" si="36"/>
      </c>
      <c r="U124" s="57">
        <f t="shared" si="37"/>
      </c>
      <c r="V124" s="58">
        <f t="shared" si="38"/>
      </c>
      <c r="W124" s="59">
        <f t="shared" si="39"/>
      </c>
      <c r="X124" s="56">
        <f t="shared" si="40"/>
      </c>
      <c r="Y124" s="60">
        <f t="shared" si="41"/>
      </c>
      <c r="Z124" s="61">
        <f t="shared" si="42"/>
      </c>
      <c r="AA124" s="62">
        <f t="shared" si="43"/>
      </c>
      <c r="AB124" s="63">
        <f t="shared" si="44"/>
      </c>
      <c r="AC124" s="61">
        <f t="shared" si="45"/>
      </c>
      <c r="AD124" s="147">
        <f t="shared" si="34"/>
      </c>
    </row>
    <row r="125" spans="1:30" ht="18" customHeight="1">
      <c r="A125" s="41"/>
      <c r="B125" s="42"/>
      <c r="C125" s="43"/>
      <c r="D125" s="44"/>
      <c r="E125" s="45"/>
      <c r="F125" s="46"/>
      <c r="G125" s="47"/>
      <c r="H125" s="139"/>
      <c r="I125" s="55">
        <f t="shared" si="35"/>
      </c>
      <c r="J125" s="48"/>
      <c r="K125" s="49"/>
      <c r="L125" s="50"/>
      <c r="M125" s="51"/>
      <c r="N125" s="52"/>
      <c r="O125" s="52"/>
      <c r="P125" s="53"/>
      <c r="Q125" s="53"/>
      <c r="R125" s="54"/>
      <c r="S125" s="54"/>
      <c r="T125" s="136">
        <f t="shared" si="36"/>
      </c>
      <c r="U125" s="57">
        <f t="shared" si="37"/>
      </c>
      <c r="V125" s="58">
        <f t="shared" si="38"/>
      </c>
      <c r="W125" s="59">
        <f t="shared" si="39"/>
      </c>
      <c r="X125" s="56">
        <f t="shared" si="40"/>
      </c>
      <c r="Y125" s="60">
        <f t="shared" si="41"/>
      </c>
      <c r="Z125" s="61">
        <f t="shared" si="42"/>
      </c>
      <c r="AA125" s="62">
        <f t="shared" si="43"/>
      </c>
      <c r="AB125" s="63">
        <f t="shared" si="44"/>
      </c>
      <c r="AC125" s="61">
        <f t="shared" si="45"/>
      </c>
      <c r="AD125" s="147">
        <f t="shared" si="34"/>
      </c>
    </row>
    <row r="126" spans="1:30" ht="18" customHeight="1">
      <c r="A126" s="41"/>
      <c r="B126" s="42"/>
      <c r="C126" s="43"/>
      <c r="D126" s="44"/>
      <c r="E126" s="45"/>
      <c r="F126" s="46"/>
      <c r="G126" s="47"/>
      <c r="H126" s="139"/>
      <c r="I126" s="55">
        <f t="shared" si="35"/>
      </c>
      <c r="J126" s="48"/>
      <c r="K126" s="49"/>
      <c r="L126" s="50"/>
      <c r="M126" s="51"/>
      <c r="N126" s="52"/>
      <c r="O126" s="52"/>
      <c r="P126" s="53"/>
      <c r="Q126" s="53"/>
      <c r="R126" s="54"/>
      <c r="S126" s="54"/>
      <c r="T126" s="136">
        <f t="shared" si="36"/>
      </c>
      <c r="U126" s="57">
        <f t="shared" si="37"/>
      </c>
      <c r="V126" s="58">
        <f t="shared" si="38"/>
      </c>
      <c r="W126" s="59">
        <f t="shared" si="39"/>
      </c>
      <c r="X126" s="56">
        <f t="shared" si="40"/>
      </c>
      <c r="Y126" s="60">
        <f t="shared" si="41"/>
      </c>
      <c r="Z126" s="61">
        <f t="shared" si="42"/>
      </c>
      <c r="AA126" s="62">
        <f t="shared" si="43"/>
      </c>
      <c r="AB126" s="63">
        <f t="shared" si="44"/>
      </c>
      <c r="AC126" s="61">
        <f t="shared" si="45"/>
      </c>
      <c r="AD126" s="147">
        <f t="shared" si="34"/>
      </c>
    </row>
    <row r="127" spans="1:30" ht="18" customHeight="1">
      <c r="A127" s="41"/>
      <c r="B127" s="42"/>
      <c r="C127" s="43"/>
      <c r="D127" s="44"/>
      <c r="E127" s="45"/>
      <c r="F127" s="46"/>
      <c r="G127" s="47"/>
      <c r="H127" s="139"/>
      <c r="I127" s="55">
        <f t="shared" si="35"/>
      </c>
      <c r="J127" s="48"/>
      <c r="K127" s="49"/>
      <c r="L127" s="50"/>
      <c r="M127" s="51"/>
      <c r="N127" s="52"/>
      <c r="O127" s="52"/>
      <c r="P127" s="53"/>
      <c r="Q127" s="53"/>
      <c r="R127" s="54"/>
      <c r="S127" s="54"/>
      <c r="T127" s="136">
        <f t="shared" si="36"/>
      </c>
      <c r="U127" s="57">
        <f t="shared" si="37"/>
      </c>
      <c r="V127" s="58">
        <f t="shared" si="38"/>
      </c>
      <c r="W127" s="59">
        <f t="shared" si="39"/>
      </c>
      <c r="X127" s="56">
        <f t="shared" si="40"/>
      </c>
      <c r="Y127" s="60">
        <f t="shared" si="41"/>
      </c>
      <c r="Z127" s="61">
        <f t="shared" si="42"/>
      </c>
      <c r="AA127" s="62">
        <f t="shared" si="43"/>
      </c>
      <c r="AB127" s="63">
        <f t="shared" si="44"/>
      </c>
      <c r="AC127" s="61">
        <f t="shared" si="45"/>
      </c>
      <c r="AD127" s="147">
        <f t="shared" si="34"/>
      </c>
    </row>
    <row r="128" spans="1:30" ht="18" customHeight="1">
      <c r="A128" s="41"/>
      <c r="B128" s="42"/>
      <c r="C128" s="43"/>
      <c r="D128" s="44"/>
      <c r="E128" s="45"/>
      <c r="F128" s="46"/>
      <c r="G128" s="47"/>
      <c r="H128" s="139"/>
      <c r="I128" s="55">
        <f t="shared" si="35"/>
      </c>
      <c r="J128" s="48"/>
      <c r="K128" s="49"/>
      <c r="L128" s="50"/>
      <c r="M128" s="51"/>
      <c r="N128" s="52"/>
      <c r="O128" s="52"/>
      <c r="P128" s="53"/>
      <c r="Q128" s="53"/>
      <c r="R128" s="54"/>
      <c r="S128" s="54"/>
      <c r="T128" s="136">
        <f t="shared" si="36"/>
      </c>
      <c r="U128" s="57">
        <f t="shared" si="37"/>
      </c>
      <c r="V128" s="58">
        <f t="shared" si="38"/>
      </c>
      <c r="W128" s="59">
        <f t="shared" si="39"/>
      </c>
      <c r="X128" s="56">
        <f t="shared" si="40"/>
      </c>
      <c r="Y128" s="60">
        <f t="shared" si="41"/>
      </c>
      <c r="Z128" s="61">
        <f t="shared" si="42"/>
      </c>
      <c r="AA128" s="62">
        <f t="shared" si="43"/>
      </c>
      <c r="AB128" s="63">
        <f t="shared" si="44"/>
      </c>
      <c r="AC128" s="61">
        <f t="shared" si="45"/>
      </c>
      <c r="AD128" s="147">
        <f t="shared" si="34"/>
      </c>
    </row>
    <row r="129" spans="1:30" ht="18" customHeight="1">
      <c r="A129" s="41"/>
      <c r="B129" s="42"/>
      <c r="C129" s="43"/>
      <c r="D129" s="44"/>
      <c r="E129" s="45"/>
      <c r="F129" s="46"/>
      <c r="G129" s="47"/>
      <c r="H129" s="139"/>
      <c r="I129" s="55">
        <f t="shared" si="35"/>
      </c>
      <c r="J129" s="48"/>
      <c r="K129" s="49"/>
      <c r="L129" s="50"/>
      <c r="M129" s="51"/>
      <c r="N129" s="52"/>
      <c r="O129" s="52"/>
      <c r="P129" s="53"/>
      <c r="Q129" s="53"/>
      <c r="R129" s="54"/>
      <c r="S129" s="54"/>
      <c r="T129" s="136">
        <f t="shared" si="36"/>
      </c>
      <c r="U129" s="57">
        <f t="shared" si="37"/>
      </c>
      <c r="V129" s="58">
        <f t="shared" si="38"/>
      </c>
      <c r="W129" s="59">
        <f t="shared" si="39"/>
      </c>
      <c r="X129" s="56">
        <f t="shared" si="40"/>
      </c>
      <c r="Y129" s="60">
        <f t="shared" si="41"/>
      </c>
      <c r="Z129" s="61">
        <f t="shared" si="42"/>
      </c>
      <c r="AA129" s="62">
        <f t="shared" si="43"/>
      </c>
      <c r="AB129" s="63">
        <f t="shared" si="44"/>
      </c>
      <c r="AC129" s="61">
        <f t="shared" si="45"/>
      </c>
      <c r="AD129" s="147">
        <f t="shared" si="34"/>
      </c>
    </row>
    <row r="130" spans="1:30" ht="18" customHeight="1">
      <c r="A130" s="41"/>
      <c r="B130" s="42"/>
      <c r="C130" s="43"/>
      <c r="D130" s="44"/>
      <c r="E130" s="45"/>
      <c r="F130" s="46"/>
      <c r="G130" s="47"/>
      <c r="H130" s="139"/>
      <c r="I130" s="55">
        <f aca="true" t="shared" si="46" ref="I130:I161">IF($F130="","",IF((COUNTIF($T130:$X130,n_valide)+COUNTIF($T130:$X130,valide))&lt;&gt;5,"",IF(COUNTIF($T130:$X130,n_valide)&gt;=1,n_test2,o_test2)))</f>
      </c>
      <c r="J130" s="48"/>
      <c r="K130" s="49"/>
      <c r="L130" s="50"/>
      <c r="M130" s="51"/>
      <c r="N130" s="52"/>
      <c r="O130" s="52"/>
      <c r="P130" s="53"/>
      <c r="Q130" s="53"/>
      <c r="R130" s="54"/>
      <c r="S130" s="54"/>
      <c r="T130" s="136">
        <f aca="true" t="shared" si="47" ref="T130:T161">IF($F130="","",IF(COUNTA($J130:$K130)=0,"",IF(OR($J130=S_oui,$K130=S_oui),valide,n_valide)))</f>
      </c>
      <c r="U130" s="57">
        <f aca="true" t="shared" si="48" ref="U130:U161">IF($F130="","",IF(COUNTA($L130)=0,"",IF($L130=S_oui,valide,n_valide)))</f>
      </c>
      <c r="V130" s="58">
        <f aca="true" t="shared" si="49" ref="V130:V161">IF($F130="","",IF(COUNTA($M130:$N130)&lt;&gt;2,"",IF(COUNTIF($M130:$N130,S_oui)=2,valide,n_valide)))</f>
      </c>
      <c r="W130" s="59">
        <f aca="true" t="shared" si="50" ref="W130:W161">IF($F130="","",IF(COUNTA($P130)=0,"",IF($P130=S_oui,valide,n_valide)))</f>
      </c>
      <c r="X130" s="56">
        <f aca="true" t="shared" si="51" ref="X130:X161">IF($F130="","",IF(COUNTA($R130)=0,"",IF($R130=S_oui,valide,n_valide)))</f>
      </c>
      <c r="Y130" s="60">
        <f aca="true" t="shared" si="52" ref="Y130:Y161">IF($F130="","",IF((COUNTIF($Z130:$AC130,n_valide)+COUNTIF($Z130:$AC130,valide))&lt;&gt;4,"",IF(COUNTIF($Z130:$AC130,n_valide)&gt;=1,n_test3,o_test3)))</f>
      </c>
      <c r="Z130" s="61">
        <f aca="true" t="shared" si="53" ref="Z130:Z161">IF($F130="","",IF(COUNTA($K130)=0,"",IF($K130=S_oui,valide,n_valide)))</f>
      </c>
      <c r="AA130" s="62">
        <f aca="true" t="shared" si="54" ref="AA130:AA161">IF($F130="","",IF(COUNTA($O130)&lt;&gt;1,"",IF(COUNTIF($O130,S_oui)=1,valide,n_valide)))</f>
      </c>
      <c r="AB130" s="63">
        <f aca="true" t="shared" si="55" ref="AB130:AB161">IF($F130="","",IF(COUNTA($Q130)=0,"",IF($Q130=S_oui,valide,n_valide)))</f>
      </c>
      <c r="AC130" s="61">
        <f aca="true" t="shared" si="56" ref="AC130:AC161">IF($F130="","",IF(COUNTA($S130)=0,"",IF($S130=S_oui,valide,n_valide)))</f>
      </c>
      <c r="AD130" s="147">
        <f t="shared" si="34"/>
      </c>
    </row>
    <row r="131" spans="1:30" ht="18" customHeight="1">
      <c r="A131" s="41"/>
      <c r="B131" s="42"/>
      <c r="C131" s="43"/>
      <c r="D131" s="44"/>
      <c r="E131" s="45"/>
      <c r="F131" s="46"/>
      <c r="G131" s="47"/>
      <c r="H131" s="139"/>
      <c r="I131" s="55">
        <f t="shared" si="46"/>
      </c>
      <c r="J131" s="48"/>
      <c r="K131" s="49"/>
      <c r="L131" s="50"/>
      <c r="M131" s="51"/>
      <c r="N131" s="52"/>
      <c r="O131" s="52"/>
      <c r="P131" s="53"/>
      <c r="Q131" s="53"/>
      <c r="R131" s="54"/>
      <c r="S131" s="54"/>
      <c r="T131" s="136">
        <f t="shared" si="47"/>
      </c>
      <c r="U131" s="57">
        <f t="shared" si="48"/>
      </c>
      <c r="V131" s="58">
        <f t="shared" si="49"/>
      </c>
      <c r="W131" s="59">
        <f t="shared" si="50"/>
      </c>
      <c r="X131" s="56">
        <f t="shared" si="51"/>
      </c>
      <c r="Y131" s="60">
        <f t="shared" si="52"/>
      </c>
      <c r="Z131" s="61">
        <f t="shared" si="53"/>
      </c>
      <c r="AA131" s="62">
        <f t="shared" si="54"/>
      </c>
      <c r="AB131" s="63">
        <f t="shared" si="55"/>
      </c>
      <c r="AC131" s="61">
        <f t="shared" si="56"/>
      </c>
      <c r="AD131" s="147">
        <f aca="true" t="shared" si="57" ref="AD131:AD181">IF(AND(I131="",Y131=""),"",MAX(I131,Y131))</f>
      </c>
    </row>
    <row r="132" spans="1:30" ht="18" customHeight="1">
      <c r="A132" s="41"/>
      <c r="B132" s="42"/>
      <c r="C132" s="43"/>
      <c r="D132" s="44"/>
      <c r="E132" s="45"/>
      <c r="F132" s="46"/>
      <c r="G132" s="47"/>
      <c r="H132" s="139"/>
      <c r="I132" s="55">
        <f t="shared" si="46"/>
      </c>
      <c r="J132" s="48"/>
      <c r="K132" s="49"/>
      <c r="L132" s="50"/>
      <c r="M132" s="51"/>
      <c r="N132" s="52"/>
      <c r="O132" s="52"/>
      <c r="P132" s="53"/>
      <c r="Q132" s="53"/>
      <c r="R132" s="54"/>
      <c r="S132" s="54"/>
      <c r="T132" s="136">
        <f t="shared" si="47"/>
      </c>
      <c r="U132" s="57">
        <f t="shared" si="48"/>
      </c>
      <c r="V132" s="58">
        <f t="shared" si="49"/>
      </c>
      <c r="W132" s="59">
        <f t="shared" si="50"/>
      </c>
      <c r="X132" s="56">
        <f t="shared" si="51"/>
      </c>
      <c r="Y132" s="60">
        <f t="shared" si="52"/>
      </c>
      <c r="Z132" s="61">
        <f t="shared" si="53"/>
      </c>
      <c r="AA132" s="62">
        <f t="shared" si="54"/>
      </c>
      <c r="AB132" s="63">
        <f t="shared" si="55"/>
      </c>
      <c r="AC132" s="61">
        <f t="shared" si="56"/>
      </c>
      <c r="AD132" s="147">
        <f t="shared" si="57"/>
      </c>
    </row>
    <row r="133" spans="1:30" ht="18" customHeight="1">
      <c r="A133" s="41"/>
      <c r="B133" s="42"/>
      <c r="C133" s="43"/>
      <c r="D133" s="44"/>
      <c r="E133" s="45"/>
      <c r="F133" s="46"/>
      <c r="G133" s="47"/>
      <c r="H133" s="139"/>
      <c r="I133" s="55">
        <f t="shared" si="46"/>
      </c>
      <c r="J133" s="48"/>
      <c r="K133" s="49"/>
      <c r="L133" s="50"/>
      <c r="M133" s="51"/>
      <c r="N133" s="52"/>
      <c r="O133" s="52"/>
      <c r="P133" s="53"/>
      <c r="Q133" s="53"/>
      <c r="R133" s="54"/>
      <c r="S133" s="54"/>
      <c r="T133" s="136">
        <f t="shared" si="47"/>
      </c>
      <c r="U133" s="57">
        <f t="shared" si="48"/>
      </c>
      <c r="V133" s="58">
        <f t="shared" si="49"/>
      </c>
      <c r="W133" s="59">
        <f t="shared" si="50"/>
      </c>
      <c r="X133" s="56">
        <f t="shared" si="51"/>
      </c>
      <c r="Y133" s="60">
        <f t="shared" si="52"/>
      </c>
      <c r="Z133" s="61">
        <f t="shared" si="53"/>
      </c>
      <c r="AA133" s="62">
        <f t="shared" si="54"/>
      </c>
      <c r="AB133" s="63">
        <f t="shared" si="55"/>
      </c>
      <c r="AC133" s="61">
        <f t="shared" si="56"/>
      </c>
      <c r="AD133" s="147">
        <f t="shared" si="57"/>
      </c>
    </row>
    <row r="134" spans="1:30" ht="18" customHeight="1">
      <c r="A134" s="41"/>
      <c r="B134" s="42"/>
      <c r="C134" s="43"/>
      <c r="D134" s="44"/>
      <c r="E134" s="45"/>
      <c r="F134" s="46"/>
      <c r="G134" s="47"/>
      <c r="H134" s="139"/>
      <c r="I134" s="55">
        <f t="shared" si="46"/>
      </c>
      <c r="J134" s="48"/>
      <c r="K134" s="49"/>
      <c r="L134" s="50"/>
      <c r="M134" s="51"/>
      <c r="N134" s="52"/>
      <c r="O134" s="52"/>
      <c r="P134" s="53"/>
      <c r="Q134" s="53"/>
      <c r="R134" s="54"/>
      <c r="S134" s="54"/>
      <c r="T134" s="136">
        <f t="shared" si="47"/>
      </c>
      <c r="U134" s="57">
        <f t="shared" si="48"/>
      </c>
      <c r="V134" s="58">
        <f t="shared" si="49"/>
      </c>
      <c r="W134" s="59">
        <f t="shared" si="50"/>
      </c>
      <c r="X134" s="56">
        <f t="shared" si="51"/>
      </c>
      <c r="Y134" s="60">
        <f t="shared" si="52"/>
      </c>
      <c r="Z134" s="61">
        <f t="shared" si="53"/>
      </c>
      <c r="AA134" s="62">
        <f t="shared" si="54"/>
      </c>
      <c r="AB134" s="63">
        <f t="shared" si="55"/>
      </c>
      <c r="AC134" s="61">
        <f t="shared" si="56"/>
      </c>
      <c r="AD134" s="147">
        <f t="shared" si="57"/>
      </c>
    </row>
    <row r="135" spans="1:30" ht="18" customHeight="1">
      <c r="A135" s="41"/>
      <c r="B135" s="42"/>
      <c r="C135" s="43"/>
      <c r="D135" s="44"/>
      <c r="E135" s="45"/>
      <c r="F135" s="46"/>
      <c r="G135" s="47"/>
      <c r="H135" s="139"/>
      <c r="I135" s="55">
        <f t="shared" si="46"/>
      </c>
      <c r="J135" s="48"/>
      <c r="K135" s="49"/>
      <c r="L135" s="50"/>
      <c r="M135" s="51"/>
      <c r="N135" s="52"/>
      <c r="O135" s="52"/>
      <c r="P135" s="53"/>
      <c r="Q135" s="53"/>
      <c r="R135" s="54"/>
      <c r="S135" s="54"/>
      <c r="T135" s="136">
        <f t="shared" si="47"/>
      </c>
      <c r="U135" s="57">
        <f t="shared" si="48"/>
      </c>
      <c r="V135" s="58">
        <f t="shared" si="49"/>
      </c>
      <c r="W135" s="59">
        <f t="shared" si="50"/>
      </c>
      <c r="X135" s="56">
        <f t="shared" si="51"/>
      </c>
      <c r="Y135" s="60">
        <f t="shared" si="52"/>
      </c>
      <c r="Z135" s="61">
        <f t="shared" si="53"/>
      </c>
      <c r="AA135" s="62">
        <f t="shared" si="54"/>
      </c>
      <c r="AB135" s="63">
        <f t="shared" si="55"/>
      </c>
      <c r="AC135" s="61">
        <f t="shared" si="56"/>
      </c>
      <c r="AD135" s="147">
        <f t="shared" si="57"/>
      </c>
    </row>
    <row r="136" spans="1:30" ht="18" customHeight="1">
      <c r="A136" s="41"/>
      <c r="B136" s="42"/>
      <c r="C136" s="43"/>
      <c r="D136" s="44"/>
      <c r="E136" s="45"/>
      <c r="F136" s="46"/>
      <c r="G136" s="47"/>
      <c r="H136" s="139"/>
      <c r="I136" s="55">
        <f t="shared" si="46"/>
      </c>
      <c r="J136" s="48"/>
      <c r="K136" s="49"/>
      <c r="L136" s="50"/>
      <c r="M136" s="51"/>
      <c r="N136" s="52"/>
      <c r="O136" s="52"/>
      <c r="P136" s="53"/>
      <c r="Q136" s="53"/>
      <c r="R136" s="54"/>
      <c r="S136" s="54"/>
      <c r="T136" s="136">
        <f t="shared" si="47"/>
      </c>
      <c r="U136" s="57">
        <f t="shared" si="48"/>
      </c>
      <c r="V136" s="58">
        <f t="shared" si="49"/>
      </c>
      <c r="W136" s="59">
        <f t="shared" si="50"/>
      </c>
      <c r="X136" s="56">
        <f t="shared" si="51"/>
      </c>
      <c r="Y136" s="60">
        <f t="shared" si="52"/>
      </c>
      <c r="Z136" s="61">
        <f t="shared" si="53"/>
      </c>
      <c r="AA136" s="62">
        <f t="shared" si="54"/>
      </c>
      <c r="AB136" s="63">
        <f t="shared" si="55"/>
      </c>
      <c r="AC136" s="61">
        <f t="shared" si="56"/>
      </c>
      <c r="AD136" s="147">
        <f t="shared" si="57"/>
      </c>
    </row>
    <row r="137" spans="1:30" ht="18" customHeight="1">
      <c r="A137" s="41"/>
      <c r="B137" s="42"/>
      <c r="C137" s="43"/>
      <c r="D137" s="44"/>
      <c r="E137" s="45"/>
      <c r="F137" s="46"/>
      <c r="G137" s="47"/>
      <c r="H137" s="139"/>
      <c r="I137" s="55">
        <f t="shared" si="46"/>
      </c>
      <c r="J137" s="48"/>
      <c r="K137" s="49"/>
      <c r="L137" s="50"/>
      <c r="M137" s="51"/>
      <c r="N137" s="52"/>
      <c r="O137" s="52"/>
      <c r="P137" s="53"/>
      <c r="Q137" s="53"/>
      <c r="R137" s="54"/>
      <c r="S137" s="54"/>
      <c r="T137" s="136">
        <f t="shared" si="47"/>
      </c>
      <c r="U137" s="57">
        <f t="shared" si="48"/>
      </c>
      <c r="V137" s="58">
        <f t="shared" si="49"/>
      </c>
      <c r="W137" s="59">
        <f t="shared" si="50"/>
      </c>
      <c r="X137" s="56">
        <f t="shared" si="51"/>
      </c>
      <c r="Y137" s="60">
        <f t="shared" si="52"/>
      </c>
      <c r="Z137" s="61">
        <f t="shared" si="53"/>
      </c>
      <c r="AA137" s="62">
        <f t="shared" si="54"/>
      </c>
      <c r="AB137" s="63">
        <f t="shared" si="55"/>
      </c>
      <c r="AC137" s="61">
        <f t="shared" si="56"/>
      </c>
      <c r="AD137" s="147">
        <f t="shared" si="57"/>
      </c>
    </row>
    <row r="138" spans="1:30" ht="18" customHeight="1">
      <c r="A138" s="41"/>
      <c r="B138" s="42"/>
      <c r="C138" s="43"/>
      <c r="D138" s="44"/>
      <c r="E138" s="45"/>
      <c r="F138" s="46"/>
      <c r="G138" s="47"/>
      <c r="H138" s="139"/>
      <c r="I138" s="55">
        <f t="shared" si="46"/>
      </c>
      <c r="J138" s="48"/>
      <c r="K138" s="49"/>
      <c r="L138" s="50"/>
      <c r="M138" s="51"/>
      <c r="N138" s="52"/>
      <c r="O138" s="52"/>
      <c r="P138" s="53"/>
      <c r="Q138" s="53"/>
      <c r="R138" s="54"/>
      <c r="S138" s="54"/>
      <c r="T138" s="136">
        <f t="shared" si="47"/>
      </c>
      <c r="U138" s="57">
        <f t="shared" si="48"/>
      </c>
      <c r="V138" s="58">
        <f t="shared" si="49"/>
      </c>
      <c r="W138" s="59">
        <f t="shared" si="50"/>
      </c>
      <c r="X138" s="56">
        <f t="shared" si="51"/>
      </c>
      <c r="Y138" s="60">
        <f t="shared" si="52"/>
      </c>
      <c r="Z138" s="61">
        <f t="shared" si="53"/>
      </c>
      <c r="AA138" s="62">
        <f t="shared" si="54"/>
      </c>
      <c r="AB138" s="63">
        <f t="shared" si="55"/>
      </c>
      <c r="AC138" s="61">
        <f t="shared" si="56"/>
      </c>
      <c r="AD138" s="147">
        <f t="shared" si="57"/>
      </c>
    </row>
    <row r="139" spans="1:30" ht="18" customHeight="1">
      <c r="A139" s="41"/>
      <c r="B139" s="42"/>
      <c r="C139" s="43"/>
      <c r="D139" s="44"/>
      <c r="E139" s="45"/>
      <c r="F139" s="46"/>
      <c r="G139" s="47"/>
      <c r="H139" s="139"/>
      <c r="I139" s="55">
        <f t="shared" si="46"/>
      </c>
      <c r="J139" s="48"/>
      <c r="K139" s="49"/>
      <c r="L139" s="50"/>
      <c r="M139" s="51"/>
      <c r="N139" s="52"/>
      <c r="O139" s="52"/>
      <c r="P139" s="53"/>
      <c r="Q139" s="53"/>
      <c r="R139" s="54"/>
      <c r="S139" s="54"/>
      <c r="T139" s="136">
        <f t="shared" si="47"/>
      </c>
      <c r="U139" s="57">
        <f t="shared" si="48"/>
      </c>
      <c r="V139" s="58">
        <f t="shared" si="49"/>
      </c>
      <c r="W139" s="59">
        <f t="shared" si="50"/>
      </c>
      <c r="X139" s="56">
        <f t="shared" si="51"/>
      </c>
      <c r="Y139" s="60">
        <f t="shared" si="52"/>
      </c>
      <c r="Z139" s="61">
        <f t="shared" si="53"/>
      </c>
      <c r="AA139" s="62">
        <f t="shared" si="54"/>
      </c>
      <c r="AB139" s="63">
        <f t="shared" si="55"/>
      </c>
      <c r="AC139" s="61">
        <f t="shared" si="56"/>
      </c>
      <c r="AD139" s="147">
        <f t="shared" si="57"/>
      </c>
    </row>
    <row r="140" spans="1:30" ht="18" customHeight="1">
      <c r="A140" s="41"/>
      <c r="B140" s="42"/>
      <c r="C140" s="43"/>
      <c r="D140" s="44"/>
      <c r="E140" s="45"/>
      <c r="F140" s="46"/>
      <c r="G140" s="47"/>
      <c r="H140" s="139"/>
      <c r="I140" s="55">
        <f t="shared" si="46"/>
      </c>
      <c r="J140" s="48"/>
      <c r="K140" s="49"/>
      <c r="L140" s="50"/>
      <c r="M140" s="51"/>
      <c r="N140" s="52"/>
      <c r="O140" s="52"/>
      <c r="P140" s="53"/>
      <c r="Q140" s="53"/>
      <c r="R140" s="54"/>
      <c r="S140" s="54"/>
      <c r="T140" s="136">
        <f t="shared" si="47"/>
      </c>
      <c r="U140" s="57">
        <f t="shared" si="48"/>
      </c>
      <c r="V140" s="58">
        <f t="shared" si="49"/>
      </c>
      <c r="W140" s="59">
        <f t="shared" si="50"/>
      </c>
      <c r="X140" s="56">
        <f t="shared" si="51"/>
      </c>
      <c r="Y140" s="60">
        <f t="shared" si="52"/>
      </c>
      <c r="Z140" s="61">
        <f t="shared" si="53"/>
      </c>
      <c r="AA140" s="62">
        <f t="shared" si="54"/>
      </c>
      <c r="AB140" s="63">
        <f t="shared" si="55"/>
      </c>
      <c r="AC140" s="61">
        <f t="shared" si="56"/>
      </c>
      <c r="AD140" s="147">
        <f t="shared" si="57"/>
      </c>
    </row>
    <row r="141" spans="1:30" ht="18" customHeight="1">
      <c r="A141" s="41"/>
      <c r="B141" s="42"/>
      <c r="C141" s="43"/>
      <c r="D141" s="44"/>
      <c r="E141" s="45"/>
      <c r="F141" s="46"/>
      <c r="G141" s="47"/>
      <c r="H141" s="139"/>
      <c r="I141" s="55">
        <f t="shared" si="46"/>
      </c>
      <c r="J141" s="48"/>
      <c r="K141" s="49"/>
      <c r="L141" s="50"/>
      <c r="M141" s="51"/>
      <c r="N141" s="52"/>
      <c r="O141" s="52"/>
      <c r="P141" s="53"/>
      <c r="Q141" s="53"/>
      <c r="R141" s="54"/>
      <c r="S141" s="54"/>
      <c r="T141" s="136">
        <f t="shared" si="47"/>
      </c>
      <c r="U141" s="57">
        <f t="shared" si="48"/>
      </c>
      <c r="V141" s="58">
        <f t="shared" si="49"/>
      </c>
      <c r="W141" s="59">
        <f t="shared" si="50"/>
      </c>
      <c r="X141" s="56">
        <f t="shared" si="51"/>
      </c>
      <c r="Y141" s="60">
        <f t="shared" si="52"/>
      </c>
      <c r="Z141" s="61">
        <f t="shared" si="53"/>
      </c>
      <c r="AA141" s="62">
        <f t="shared" si="54"/>
      </c>
      <c r="AB141" s="63">
        <f t="shared" si="55"/>
      </c>
      <c r="AC141" s="61">
        <f t="shared" si="56"/>
      </c>
      <c r="AD141" s="147">
        <f t="shared" si="57"/>
      </c>
    </row>
    <row r="142" spans="1:30" ht="18" customHeight="1">
      <c r="A142" s="41"/>
      <c r="B142" s="42"/>
      <c r="C142" s="43"/>
      <c r="D142" s="44"/>
      <c r="E142" s="45"/>
      <c r="F142" s="46"/>
      <c r="G142" s="47"/>
      <c r="H142" s="139"/>
      <c r="I142" s="55">
        <f t="shared" si="46"/>
      </c>
      <c r="J142" s="48"/>
      <c r="K142" s="49"/>
      <c r="L142" s="50"/>
      <c r="M142" s="51"/>
      <c r="N142" s="52"/>
      <c r="O142" s="52"/>
      <c r="P142" s="53"/>
      <c r="Q142" s="53"/>
      <c r="R142" s="54"/>
      <c r="S142" s="54"/>
      <c r="T142" s="136">
        <f t="shared" si="47"/>
      </c>
      <c r="U142" s="57">
        <f t="shared" si="48"/>
      </c>
      <c r="V142" s="58">
        <f t="shared" si="49"/>
      </c>
      <c r="W142" s="59">
        <f t="shared" si="50"/>
      </c>
      <c r="X142" s="56">
        <f t="shared" si="51"/>
      </c>
      <c r="Y142" s="60">
        <f t="shared" si="52"/>
      </c>
      <c r="Z142" s="61">
        <f t="shared" si="53"/>
      </c>
      <c r="AA142" s="62">
        <f t="shared" si="54"/>
      </c>
      <c r="AB142" s="63">
        <f t="shared" si="55"/>
      </c>
      <c r="AC142" s="61">
        <f t="shared" si="56"/>
      </c>
      <c r="AD142" s="147">
        <f t="shared" si="57"/>
      </c>
    </row>
    <row r="143" spans="1:30" ht="18" customHeight="1">
      <c r="A143" s="41"/>
      <c r="B143" s="42"/>
      <c r="C143" s="43"/>
      <c r="D143" s="44"/>
      <c r="E143" s="45"/>
      <c r="F143" s="46"/>
      <c r="G143" s="47"/>
      <c r="H143" s="139"/>
      <c r="I143" s="55">
        <f t="shared" si="46"/>
      </c>
      <c r="J143" s="48"/>
      <c r="K143" s="49"/>
      <c r="L143" s="50"/>
      <c r="M143" s="51"/>
      <c r="N143" s="52"/>
      <c r="O143" s="52"/>
      <c r="P143" s="53"/>
      <c r="Q143" s="53"/>
      <c r="R143" s="54"/>
      <c r="S143" s="54"/>
      <c r="T143" s="136">
        <f t="shared" si="47"/>
      </c>
      <c r="U143" s="57">
        <f t="shared" si="48"/>
      </c>
      <c r="V143" s="58">
        <f t="shared" si="49"/>
      </c>
      <c r="W143" s="59">
        <f t="shared" si="50"/>
      </c>
      <c r="X143" s="56">
        <f t="shared" si="51"/>
      </c>
      <c r="Y143" s="60">
        <f t="shared" si="52"/>
      </c>
      <c r="Z143" s="61">
        <f t="shared" si="53"/>
      </c>
      <c r="AA143" s="62">
        <f t="shared" si="54"/>
      </c>
      <c r="AB143" s="63">
        <f t="shared" si="55"/>
      </c>
      <c r="AC143" s="61">
        <f t="shared" si="56"/>
      </c>
      <c r="AD143" s="147">
        <f t="shared" si="57"/>
      </c>
    </row>
    <row r="144" spans="1:30" ht="18" customHeight="1">
      <c r="A144" s="41"/>
      <c r="B144" s="42"/>
      <c r="C144" s="43"/>
      <c r="D144" s="44"/>
      <c r="E144" s="45"/>
      <c r="F144" s="46"/>
      <c r="G144" s="47"/>
      <c r="H144" s="139"/>
      <c r="I144" s="55">
        <f t="shared" si="46"/>
      </c>
      <c r="J144" s="48"/>
      <c r="K144" s="49"/>
      <c r="L144" s="50"/>
      <c r="M144" s="51"/>
      <c r="N144" s="52"/>
      <c r="O144" s="52"/>
      <c r="P144" s="53"/>
      <c r="Q144" s="53"/>
      <c r="R144" s="54"/>
      <c r="S144" s="54"/>
      <c r="T144" s="136">
        <f t="shared" si="47"/>
      </c>
      <c r="U144" s="57">
        <f t="shared" si="48"/>
      </c>
      <c r="V144" s="58">
        <f t="shared" si="49"/>
      </c>
      <c r="W144" s="59">
        <f t="shared" si="50"/>
      </c>
      <c r="X144" s="56">
        <f t="shared" si="51"/>
      </c>
      <c r="Y144" s="60">
        <f t="shared" si="52"/>
      </c>
      <c r="Z144" s="61">
        <f t="shared" si="53"/>
      </c>
      <c r="AA144" s="62">
        <f t="shared" si="54"/>
      </c>
      <c r="AB144" s="63">
        <f t="shared" si="55"/>
      </c>
      <c r="AC144" s="61">
        <f t="shared" si="56"/>
      </c>
      <c r="AD144" s="147">
        <f t="shared" si="57"/>
      </c>
    </row>
    <row r="145" spans="1:30" ht="18" customHeight="1">
      <c r="A145" s="41"/>
      <c r="B145" s="42"/>
      <c r="C145" s="43"/>
      <c r="D145" s="44"/>
      <c r="E145" s="45"/>
      <c r="F145" s="46"/>
      <c r="G145" s="47"/>
      <c r="H145" s="139"/>
      <c r="I145" s="55">
        <f t="shared" si="46"/>
      </c>
      <c r="J145" s="48"/>
      <c r="K145" s="49"/>
      <c r="L145" s="50"/>
      <c r="M145" s="51"/>
      <c r="N145" s="52"/>
      <c r="O145" s="52"/>
      <c r="P145" s="53"/>
      <c r="Q145" s="53"/>
      <c r="R145" s="54"/>
      <c r="S145" s="54"/>
      <c r="T145" s="136">
        <f t="shared" si="47"/>
      </c>
      <c r="U145" s="57">
        <f t="shared" si="48"/>
      </c>
      <c r="V145" s="58">
        <f t="shared" si="49"/>
      </c>
      <c r="W145" s="59">
        <f t="shared" si="50"/>
      </c>
      <c r="X145" s="56">
        <f t="shared" si="51"/>
      </c>
      <c r="Y145" s="60">
        <f t="shared" si="52"/>
      </c>
      <c r="Z145" s="61">
        <f t="shared" si="53"/>
      </c>
      <c r="AA145" s="62">
        <f t="shared" si="54"/>
      </c>
      <c r="AB145" s="63">
        <f t="shared" si="55"/>
      </c>
      <c r="AC145" s="61">
        <f t="shared" si="56"/>
      </c>
      <c r="AD145" s="147">
        <f t="shared" si="57"/>
      </c>
    </row>
    <row r="146" spans="1:30" ht="18" customHeight="1">
      <c r="A146" s="41"/>
      <c r="B146" s="42"/>
      <c r="C146" s="43"/>
      <c r="D146" s="44"/>
      <c r="E146" s="45"/>
      <c r="F146" s="46"/>
      <c r="G146" s="47"/>
      <c r="H146" s="139"/>
      <c r="I146" s="55">
        <f t="shared" si="46"/>
      </c>
      <c r="J146" s="48"/>
      <c r="K146" s="49"/>
      <c r="L146" s="50"/>
      <c r="M146" s="51"/>
      <c r="N146" s="52"/>
      <c r="O146" s="52"/>
      <c r="P146" s="53"/>
      <c r="Q146" s="53"/>
      <c r="R146" s="54"/>
      <c r="S146" s="54"/>
      <c r="T146" s="136">
        <f t="shared" si="47"/>
      </c>
      <c r="U146" s="57">
        <f t="shared" si="48"/>
      </c>
      <c r="V146" s="58">
        <f t="shared" si="49"/>
      </c>
      <c r="W146" s="59">
        <f t="shared" si="50"/>
      </c>
      <c r="X146" s="56">
        <f t="shared" si="51"/>
      </c>
      <c r="Y146" s="60">
        <f t="shared" si="52"/>
      </c>
      <c r="Z146" s="61">
        <f t="shared" si="53"/>
      </c>
      <c r="AA146" s="62">
        <f t="shared" si="54"/>
      </c>
      <c r="AB146" s="63">
        <f t="shared" si="55"/>
      </c>
      <c r="AC146" s="61">
        <f t="shared" si="56"/>
      </c>
      <c r="AD146" s="147">
        <f t="shared" si="57"/>
      </c>
    </row>
    <row r="147" spans="1:30" ht="18" customHeight="1">
      <c r="A147" s="41"/>
      <c r="B147" s="42"/>
      <c r="C147" s="43"/>
      <c r="D147" s="44"/>
      <c r="E147" s="45"/>
      <c r="F147" s="46"/>
      <c r="G147" s="47"/>
      <c r="H147" s="139"/>
      <c r="I147" s="55">
        <f t="shared" si="46"/>
      </c>
      <c r="J147" s="48"/>
      <c r="K147" s="49"/>
      <c r="L147" s="50"/>
      <c r="M147" s="51"/>
      <c r="N147" s="52"/>
      <c r="O147" s="52"/>
      <c r="P147" s="53"/>
      <c r="Q147" s="53"/>
      <c r="R147" s="54"/>
      <c r="S147" s="54"/>
      <c r="T147" s="136">
        <f t="shared" si="47"/>
      </c>
      <c r="U147" s="57">
        <f t="shared" si="48"/>
      </c>
      <c r="V147" s="58">
        <f t="shared" si="49"/>
      </c>
      <c r="W147" s="59">
        <f t="shared" si="50"/>
      </c>
      <c r="X147" s="56">
        <f t="shared" si="51"/>
      </c>
      <c r="Y147" s="60">
        <f t="shared" si="52"/>
      </c>
      <c r="Z147" s="61">
        <f t="shared" si="53"/>
      </c>
      <c r="AA147" s="62">
        <f t="shared" si="54"/>
      </c>
      <c r="AB147" s="63">
        <f t="shared" si="55"/>
      </c>
      <c r="AC147" s="61">
        <f t="shared" si="56"/>
      </c>
      <c r="AD147" s="147">
        <f t="shared" si="57"/>
      </c>
    </row>
    <row r="148" spans="1:30" ht="18" customHeight="1">
      <c r="A148" s="41"/>
      <c r="B148" s="42"/>
      <c r="C148" s="43"/>
      <c r="D148" s="44"/>
      <c r="E148" s="45"/>
      <c r="F148" s="46"/>
      <c r="G148" s="47"/>
      <c r="H148" s="139"/>
      <c r="I148" s="55">
        <f t="shared" si="46"/>
      </c>
      <c r="J148" s="48"/>
      <c r="K148" s="49"/>
      <c r="L148" s="50"/>
      <c r="M148" s="51"/>
      <c r="N148" s="52"/>
      <c r="O148" s="52"/>
      <c r="P148" s="53"/>
      <c r="Q148" s="53"/>
      <c r="R148" s="54"/>
      <c r="S148" s="54"/>
      <c r="T148" s="136">
        <f t="shared" si="47"/>
      </c>
      <c r="U148" s="57">
        <f t="shared" si="48"/>
      </c>
      <c r="V148" s="58">
        <f t="shared" si="49"/>
      </c>
      <c r="W148" s="59">
        <f t="shared" si="50"/>
      </c>
      <c r="X148" s="56">
        <f t="shared" si="51"/>
      </c>
      <c r="Y148" s="60">
        <f t="shared" si="52"/>
      </c>
      <c r="Z148" s="61">
        <f t="shared" si="53"/>
      </c>
      <c r="AA148" s="62">
        <f t="shared" si="54"/>
      </c>
      <c r="AB148" s="63">
        <f t="shared" si="55"/>
      </c>
      <c r="AC148" s="61">
        <f t="shared" si="56"/>
      </c>
      <c r="AD148" s="147">
        <f t="shared" si="57"/>
      </c>
    </row>
    <row r="149" spans="1:30" ht="18" customHeight="1">
      <c r="A149" s="41"/>
      <c r="B149" s="42"/>
      <c r="C149" s="43"/>
      <c r="D149" s="44"/>
      <c r="E149" s="45"/>
      <c r="F149" s="46"/>
      <c r="G149" s="47"/>
      <c r="H149" s="139"/>
      <c r="I149" s="55">
        <f t="shared" si="46"/>
      </c>
      <c r="J149" s="48"/>
      <c r="K149" s="49"/>
      <c r="L149" s="50"/>
      <c r="M149" s="51"/>
      <c r="N149" s="52"/>
      <c r="O149" s="52"/>
      <c r="P149" s="53"/>
      <c r="Q149" s="53"/>
      <c r="R149" s="54"/>
      <c r="S149" s="54"/>
      <c r="T149" s="136">
        <f t="shared" si="47"/>
      </c>
      <c r="U149" s="57">
        <f t="shared" si="48"/>
      </c>
      <c r="V149" s="58">
        <f t="shared" si="49"/>
      </c>
      <c r="W149" s="59">
        <f t="shared" si="50"/>
      </c>
      <c r="X149" s="56">
        <f t="shared" si="51"/>
      </c>
      <c r="Y149" s="60">
        <f t="shared" si="52"/>
      </c>
      <c r="Z149" s="61">
        <f t="shared" si="53"/>
      </c>
      <c r="AA149" s="62">
        <f t="shared" si="54"/>
      </c>
      <c r="AB149" s="63">
        <f t="shared" si="55"/>
      </c>
      <c r="AC149" s="61">
        <f t="shared" si="56"/>
      </c>
      <c r="AD149" s="147">
        <f t="shared" si="57"/>
      </c>
    </row>
    <row r="150" spans="1:30" ht="18" customHeight="1">
      <c r="A150" s="41"/>
      <c r="B150" s="42"/>
      <c r="C150" s="43"/>
      <c r="D150" s="44"/>
      <c r="E150" s="45"/>
      <c r="F150" s="46"/>
      <c r="G150" s="47"/>
      <c r="H150" s="139"/>
      <c r="I150" s="55">
        <f t="shared" si="46"/>
      </c>
      <c r="J150" s="48"/>
      <c r="K150" s="49"/>
      <c r="L150" s="50"/>
      <c r="M150" s="51"/>
      <c r="N150" s="52"/>
      <c r="O150" s="52"/>
      <c r="P150" s="53"/>
      <c r="Q150" s="53"/>
      <c r="R150" s="54"/>
      <c r="S150" s="54"/>
      <c r="T150" s="136">
        <f t="shared" si="47"/>
      </c>
      <c r="U150" s="57">
        <f t="shared" si="48"/>
      </c>
      <c r="V150" s="58">
        <f t="shared" si="49"/>
      </c>
      <c r="W150" s="59">
        <f t="shared" si="50"/>
      </c>
      <c r="X150" s="56">
        <f t="shared" si="51"/>
      </c>
      <c r="Y150" s="60">
        <f t="shared" si="52"/>
      </c>
      <c r="Z150" s="61">
        <f t="shared" si="53"/>
      </c>
      <c r="AA150" s="62">
        <f t="shared" si="54"/>
      </c>
      <c r="AB150" s="63">
        <f t="shared" si="55"/>
      </c>
      <c r="AC150" s="61">
        <f t="shared" si="56"/>
      </c>
      <c r="AD150" s="147">
        <f t="shared" si="57"/>
      </c>
    </row>
    <row r="151" spans="1:30" ht="18" customHeight="1">
      <c r="A151" s="41"/>
      <c r="B151" s="42"/>
      <c r="C151" s="43"/>
      <c r="D151" s="44"/>
      <c r="E151" s="45"/>
      <c r="F151" s="46"/>
      <c r="G151" s="47"/>
      <c r="H151" s="139"/>
      <c r="I151" s="55">
        <f t="shared" si="46"/>
      </c>
      <c r="J151" s="48"/>
      <c r="K151" s="49"/>
      <c r="L151" s="50"/>
      <c r="M151" s="51"/>
      <c r="N151" s="52"/>
      <c r="O151" s="52"/>
      <c r="P151" s="53"/>
      <c r="Q151" s="53"/>
      <c r="R151" s="54"/>
      <c r="S151" s="54"/>
      <c r="T151" s="136">
        <f t="shared" si="47"/>
      </c>
      <c r="U151" s="57">
        <f t="shared" si="48"/>
      </c>
      <c r="V151" s="58">
        <f t="shared" si="49"/>
      </c>
      <c r="W151" s="59">
        <f t="shared" si="50"/>
      </c>
      <c r="X151" s="56">
        <f t="shared" si="51"/>
      </c>
      <c r="Y151" s="60">
        <f t="shared" si="52"/>
      </c>
      <c r="Z151" s="61">
        <f t="shared" si="53"/>
      </c>
      <c r="AA151" s="62">
        <f t="shared" si="54"/>
      </c>
      <c r="AB151" s="63">
        <f t="shared" si="55"/>
      </c>
      <c r="AC151" s="61">
        <f t="shared" si="56"/>
      </c>
      <c r="AD151" s="147">
        <f t="shared" si="57"/>
      </c>
    </row>
    <row r="152" spans="1:30" ht="18" customHeight="1">
      <c r="A152" s="41"/>
      <c r="B152" s="42"/>
      <c r="C152" s="43"/>
      <c r="D152" s="44"/>
      <c r="E152" s="45"/>
      <c r="F152" s="46"/>
      <c r="G152" s="47"/>
      <c r="H152" s="139"/>
      <c r="I152" s="55">
        <f t="shared" si="46"/>
      </c>
      <c r="J152" s="48"/>
      <c r="K152" s="49"/>
      <c r="L152" s="50"/>
      <c r="M152" s="51"/>
      <c r="N152" s="52"/>
      <c r="O152" s="52"/>
      <c r="P152" s="53"/>
      <c r="Q152" s="53"/>
      <c r="R152" s="54"/>
      <c r="S152" s="54"/>
      <c r="T152" s="136">
        <f t="shared" si="47"/>
      </c>
      <c r="U152" s="57">
        <f t="shared" si="48"/>
      </c>
      <c r="V152" s="58">
        <f t="shared" si="49"/>
      </c>
      <c r="W152" s="59">
        <f t="shared" si="50"/>
      </c>
      <c r="X152" s="56">
        <f t="shared" si="51"/>
      </c>
      <c r="Y152" s="60">
        <f t="shared" si="52"/>
      </c>
      <c r="Z152" s="61">
        <f t="shared" si="53"/>
      </c>
      <c r="AA152" s="62">
        <f t="shared" si="54"/>
      </c>
      <c r="AB152" s="63">
        <f t="shared" si="55"/>
      </c>
      <c r="AC152" s="61">
        <f t="shared" si="56"/>
      </c>
      <c r="AD152" s="147">
        <f t="shared" si="57"/>
      </c>
    </row>
    <row r="153" spans="1:30" ht="18" customHeight="1">
      <c r="A153" s="41"/>
      <c r="B153" s="42"/>
      <c r="C153" s="43"/>
      <c r="D153" s="44"/>
      <c r="E153" s="45"/>
      <c r="F153" s="46"/>
      <c r="G153" s="47"/>
      <c r="H153" s="139"/>
      <c r="I153" s="55">
        <f t="shared" si="46"/>
      </c>
      <c r="J153" s="48"/>
      <c r="K153" s="49"/>
      <c r="L153" s="50"/>
      <c r="M153" s="51"/>
      <c r="N153" s="52"/>
      <c r="O153" s="52"/>
      <c r="P153" s="53"/>
      <c r="Q153" s="53"/>
      <c r="R153" s="54"/>
      <c r="S153" s="54"/>
      <c r="T153" s="136">
        <f t="shared" si="47"/>
      </c>
      <c r="U153" s="57">
        <f t="shared" si="48"/>
      </c>
      <c r="V153" s="58">
        <f t="shared" si="49"/>
      </c>
      <c r="W153" s="59">
        <f t="shared" si="50"/>
      </c>
      <c r="X153" s="56">
        <f t="shared" si="51"/>
      </c>
      <c r="Y153" s="60">
        <f t="shared" si="52"/>
      </c>
      <c r="Z153" s="61">
        <f t="shared" si="53"/>
      </c>
      <c r="AA153" s="62">
        <f t="shared" si="54"/>
      </c>
      <c r="AB153" s="63">
        <f t="shared" si="55"/>
      </c>
      <c r="AC153" s="61">
        <f t="shared" si="56"/>
      </c>
      <c r="AD153" s="147">
        <f t="shared" si="57"/>
      </c>
    </row>
    <row r="154" spans="1:30" ht="18" customHeight="1">
      <c r="A154" s="41"/>
      <c r="B154" s="42"/>
      <c r="C154" s="43"/>
      <c r="D154" s="44"/>
      <c r="E154" s="45"/>
      <c r="F154" s="46"/>
      <c r="G154" s="47"/>
      <c r="H154" s="139"/>
      <c r="I154" s="55">
        <f t="shared" si="46"/>
      </c>
      <c r="J154" s="48"/>
      <c r="K154" s="49"/>
      <c r="L154" s="50"/>
      <c r="M154" s="51"/>
      <c r="N154" s="52"/>
      <c r="O154" s="52"/>
      <c r="P154" s="53"/>
      <c r="Q154" s="53"/>
      <c r="R154" s="54"/>
      <c r="S154" s="54"/>
      <c r="T154" s="136">
        <f t="shared" si="47"/>
      </c>
      <c r="U154" s="57">
        <f t="shared" si="48"/>
      </c>
      <c r="V154" s="58">
        <f t="shared" si="49"/>
      </c>
      <c r="W154" s="59">
        <f t="shared" si="50"/>
      </c>
      <c r="X154" s="56">
        <f t="shared" si="51"/>
      </c>
      <c r="Y154" s="60">
        <f t="shared" si="52"/>
      </c>
      <c r="Z154" s="61">
        <f t="shared" si="53"/>
      </c>
      <c r="AA154" s="62">
        <f t="shared" si="54"/>
      </c>
      <c r="AB154" s="63">
        <f t="shared" si="55"/>
      </c>
      <c r="AC154" s="61">
        <f t="shared" si="56"/>
      </c>
      <c r="AD154" s="147">
        <f t="shared" si="57"/>
      </c>
    </row>
    <row r="155" spans="1:30" ht="18" customHeight="1">
      <c r="A155" s="41"/>
      <c r="B155" s="42"/>
      <c r="C155" s="43"/>
      <c r="D155" s="44"/>
      <c r="E155" s="45"/>
      <c r="F155" s="46"/>
      <c r="G155" s="47"/>
      <c r="H155" s="139"/>
      <c r="I155" s="55">
        <f t="shared" si="46"/>
      </c>
      <c r="J155" s="48"/>
      <c r="K155" s="49"/>
      <c r="L155" s="50"/>
      <c r="M155" s="51"/>
      <c r="N155" s="52"/>
      <c r="O155" s="52"/>
      <c r="P155" s="53"/>
      <c r="Q155" s="53"/>
      <c r="R155" s="54"/>
      <c r="S155" s="54"/>
      <c r="T155" s="136">
        <f t="shared" si="47"/>
      </c>
      <c r="U155" s="57">
        <f t="shared" si="48"/>
      </c>
      <c r="V155" s="58">
        <f t="shared" si="49"/>
      </c>
      <c r="W155" s="59">
        <f t="shared" si="50"/>
      </c>
      <c r="X155" s="56">
        <f t="shared" si="51"/>
      </c>
      <c r="Y155" s="60">
        <f t="shared" si="52"/>
      </c>
      <c r="Z155" s="61">
        <f t="shared" si="53"/>
      </c>
      <c r="AA155" s="62">
        <f t="shared" si="54"/>
      </c>
      <c r="AB155" s="63">
        <f t="shared" si="55"/>
      </c>
      <c r="AC155" s="61">
        <f t="shared" si="56"/>
      </c>
      <c r="AD155" s="147">
        <f t="shared" si="57"/>
      </c>
    </row>
    <row r="156" spans="1:30" ht="18" customHeight="1">
      <c r="A156" s="41"/>
      <c r="B156" s="42"/>
      <c r="C156" s="43"/>
      <c r="D156" s="44"/>
      <c r="E156" s="45"/>
      <c r="F156" s="46"/>
      <c r="G156" s="47"/>
      <c r="H156" s="139"/>
      <c r="I156" s="55">
        <f t="shared" si="46"/>
      </c>
      <c r="J156" s="48"/>
      <c r="K156" s="49"/>
      <c r="L156" s="50"/>
      <c r="M156" s="51"/>
      <c r="N156" s="52"/>
      <c r="O156" s="52"/>
      <c r="P156" s="53"/>
      <c r="Q156" s="53"/>
      <c r="R156" s="54"/>
      <c r="S156" s="54"/>
      <c r="T156" s="136">
        <f t="shared" si="47"/>
      </c>
      <c r="U156" s="57">
        <f t="shared" si="48"/>
      </c>
      <c r="V156" s="58">
        <f t="shared" si="49"/>
      </c>
      <c r="W156" s="59">
        <f t="shared" si="50"/>
      </c>
      <c r="X156" s="56">
        <f t="shared" si="51"/>
      </c>
      <c r="Y156" s="60">
        <f t="shared" si="52"/>
      </c>
      <c r="Z156" s="61">
        <f t="shared" si="53"/>
      </c>
      <c r="AA156" s="62">
        <f t="shared" si="54"/>
      </c>
      <c r="AB156" s="63">
        <f t="shared" si="55"/>
      </c>
      <c r="AC156" s="61">
        <f t="shared" si="56"/>
      </c>
      <c r="AD156" s="147">
        <f t="shared" si="57"/>
      </c>
    </row>
    <row r="157" spans="1:30" ht="18" customHeight="1">
      <c r="A157" s="41"/>
      <c r="B157" s="42"/>
      <c r="C157" s="43"/>
      <c r="D157" s="44"/>
      <c r="E157" s="45"/>
      <c r="F157" s="46"/>
      <c r="G157" s="47"/>
      <c r="H157" s="139"/>
      <c r="I157" s="55">
        <f t="shared" si="46"/>
      </c>
      <c r="J157" s="48"/>
      <c r="K157" s="49"/>
      <c r="L157" s="50"/>
      <c r="M157" s="51"/>
      <c r="N157" s="52"/>
      <c r="O157" s="52"/>
      <c r="P157" s="53"/>
      <c r="Q157" s="53"/>
      <c r="R157" s="54"/>
      <c r="S157" s="54"/>
      <c r="T157" s="136">
        <f t="shared" si="47"/>
      </c>
      <c r="U157" s="57">
        <f t="shared" si="48"/>
      </c>
      <c r="V157" s="58">
        <f t="shared" si="49"/>
      </c>
      <c r="W157" s="59">
        <f t="shared" si="50"/>
      </c>
      <c r="X157" s="56">
        <f t="shared" si="51"/>
      </c>
      <c r="Y157" s="60">
        <f t="shared" si="52"/>
      </c>
      <c r="Z157" s="61">
        <f t="shared" si="53"/>
      </c>
      <c r="AA157" s="62">
        <f t="shared" si="54"/>
      </c>
      <c r="AB157" s="63">
        <f t="shared" si="55"/>
      </c>
      <c r="AC157" s="61">
        <f t="shared" si="56"/>
      </c>
      <c r="AD157" s="147">
        <f t="shared" si="57"/>
      </c>
    </row>
    <row r="158" spans="1:30" ht="18" customHeight="1">
      <c r="A158" s="41"/>
      <c r="B158" s="42"/>
      <c r="C158" s="43"/>
      <c r="D158" s="44"/>
      <c r="E158" s="45"/>
      <c r="F158" s="46"/>
      <c r="G158" s="47"/>
      <c r="H158" s="139"/>
      <c r="I158" s="55">
        <f t="shared" si="46"/>
      </c>
      <c r="J158" s="48"/>
      <c r="K158" s="49"/>
      <c r="L158" s="50"/>
      <c r="M158" s="51"/>
      <c r="N158" s="52"/>
      <c r="O158" s="52"/>
      <c r="P158" s="53"/>
      <c r="Q158" s="53"/>
      <c r="R158" s="54"/>
      <c r="S158" s="54"/>
      <c r="T158" s="136">
        <f t="shared" si="47"/>
      </c>
      <c r="U158" s="57">
        <f t="shared" si="48"/>
      </c>
      <c r="V158" s="58">
        <f t="shared" si="49"/>
      </c>
      <c r="W158" s="59">
        <f t="shared" si="50"/>
      </c>
      <c r="X158" s="56">
        <f t="shared" si="51"/>
      </c>
      <c r="Y158" s="60">
        <f t="shared" si="52"/>
      </c>
      <c r="Z158" s="61">
        <f t="shared" si="53"/>
      </c>
      <c r="AA158" s="62">
        <f t="shared" si="54"/>
      </c>
      <c r="AB158" s="63">
        <f t="shared" si="55"/>
      </c>
      <c r="AC158" s="61">
        <f t="shared" si="56"/>
      </c>
      <c r="AD158" s="147">
        <f t="shared" si="57"/>
      </c>
    </row>
    <row r="159" spans="1:30" ht="18" customHeight="1">
      <c r="A159" s="41"/>
      <c r="B159" s="42"/>
      <c r="C159" s="43"/>
      <c r="D159" s="44"/>
      <c r="E159" s="45"/>
      <c r="F159" s="46"/>
      <c r="G159" s="47"/>
      <c r="H159" s="139"/>
      <c r="I159" s="55">
        <f t="shared" si="46"/>
      </c>
      <c r="J159" s="48"/>
      <c r="K159" s="49"/>
      <c r="L159" s="50"/>
      <c r="M159" s="51"/>
      <c r="N159" s="52"/>
      <c r="O159" s="52"/>
      <c r="P159" s="53"/>
      <c r="Q159" s="53"/>
      <c r="R159" s="54"/>
      <c r="S159" s="54"/>
      <c r="T159" s="136">
        <f t="shared" si="47"/>
      </c>
      <c r="U159" s="57">
        <f t="shared" si="48"/>
      </c>
      <c r="V159" s="58">
        <f t="shared" si="49"/>
      </c>
      <c r="W159" s="59">
        <f t="shared" si="50"/>
      </c>
      <c r="X159" s="56">
        <f t="shared" si="51"/>
      </c>
      <c r="Y159" s="60">
        <f t="shared" si="52"/>
      </c>
      <c r="Z159" s="61">
        <f t="shared" si="53"/>
      </c>
      <c r="AA159" s="62">
        <f t="shared" si="54"/>
      </c>
      <c r="AB159" s="63">
        <f t="shared" si="55"/>
      </c>
      <c r="AC159" s="61">
        <f t="shared" si="56"/>
      </c>
      <c r="AD159" s="147">
        <f t="shared" si="57"/>
      </c>
    </row>
    <row r="160" spans="1:30" ht="18" customHeight="1">
      <c r="A160" s="41"/>
      <c r="B160" s="42"/>
      <c r="C160" s="43"/>
      <c r="D160" s="44"/>
      <c r="E160" s="45"/>
      <c r="F160" s="46"/>
      <c r="G160" s="47"/>
      <c r="H160" s="139"/>
      <c r="I160" s="55">
        <f t="shared" si="46"/>
      </c>
      <c r="J160" s="48"/>
      <c r="K160" s="49"/>
      <c r="L160" s="50"/>
      <c r="M160" s="51"/>
      <c r="N160" s="52"/>
      <c r="O160" s="52"/>
      <c r="P160" s="53"/>
      <c r="Q160" s="53"/>
      <c r="R160" s="54"/>
      <c r="S160" s="54"/>
      <c r="T160" s="136">
        <f t="shared" si="47"/>
      </c>
      <c r="U160" s="57">
        <f t="shared" si="48"/>
      </c>
      <c r="V160" s="58">
        <f t="shared" si="49"/>
      </c>
      <c r="W160" s="59">
        <f t="shared" si="50"/>
      </c>
      <c r="X160" s="56">
        <f t="shared" si="51"/>
      </c>
      <c r="Y160" s="60">
        <f t="shared" si="52"/>
      </c>
      <c r="Z160" s="61">
        <f t="shared" si="53"/>
      </c>
      <c r="AA160" s="62">
        <f t="shared" si="54"/>
      </c>
      <c r="AB160" s="63">
        <f t="shared" si="55"/>
      </c>
      <c r="AC160" s="61">
        <f t="shared" si="56"/>
      </c>
      <c r="AD160" s="147">
        <f t="shared" si="57"/>
      </c>
    </row>
    <row r="161" spans="1:30" ht="18" customHeight="1">
      <c r="A161" s="41"/>
      <c r="B161" s="42"/>
      <c r="C161" s="43"/>
      <c r="D161" s="44"/>
      <c r="E161" s="45"/>
      <c r="F161" s="46"/>
      <c r="G161" s="47"/>
      <c r="H161" s="139"/>
      <c r="I161" s="55">
        <f t="shared" si="46"/>
      </c>
      <c r="J161" s="48"/>
      <c r="K161" s="49"/>
      <c r="L161" s="50"/>
      <c r="M161" s="51"/>
      <c r="N161" s="52"/>
      <c r="O161" s="52"/>
      <c r="P161" s="53"/>
      <c r="Q161" s="53"/>
      <c r="R161" s="54"/>
      <c r="S161" s="54"/>
      <c r="T161" s="136">
        <f t="shared" si="47"/>
      </c>
      <c r="U161" s="57">
        <f t="shared" si="48"/>
      </c>
      <c r="V161" s="58">
        <f t="shared" si="49"/>
      </c>
      <c r="W161" s="59">
        <f t="shared" si="50"/>
      </c>
      <c r="X161" s="56">
        <f t="shared" si="51"/>
      </c>
      <c r="Y161" s="60">
        <f t="shared" si="52"/>
      </c>
      <c r="Z161" s="61">
        <f t="shared" si="53"/>
      </c>
      <c r="AA161" s="62">
        <f t="shared" si="54"/>
      </c>
      <c r="AB161" s="63">
        <f t="shared" si="55"/>
      </c>
      <c r="AC161" s="61">
        <f t="shared" si="56"/>
      </c>
      <c r="AD161" s="147">
        <f t="shared" si="57"/>
      </c>
    </row>
    <row r="162" spans="1:30" ht="18" customHeight="1">
      <c r="A162" s="41"/>
      <c r="B162" s="42"/>
      <c r="C162" s="43"/>
      <c r="D162" s="44"/>
      <c r="E162" s="45"/>
      <c r="F162" s="46"/>
      <c r="G162" s="47"/>
      <c r="H162" s="139"/>
      <c r="I162" s="55">
        <f aca="true" t="shared" si="58" ref="I162:I181">IF($F162="","",IF((COUNTIF($T162:$X162,n_valide)+COUNTIF($T162:$X162,valide))&lt;&gt;5,"",IF(COUNTIF($T162:$X162,n_valide)&gt;=1,n_test2,o_test2)))</f>
      </c>
      <c r="J162" s="48"/>
      <c r="K162" s="49"/>
      <c r="L162" s="50"/>
      <c r="M162" s="51"/>
      <c r="N162" s="52"/>
      <c r="O162" s="52"/>
      <c r="P162" s="53"/>
      <c r="Q162" s="53"/>
      <c r="R162" s="54"/>
      <c r="S162" s="54"/>
      <c r="T162" s="136">
        <f aca="true" t="shared" si="59" ref="T162:T181">IF($F162="","",IF(COUNTA($J162:$K162)=0,"",IF(OR($J162=S_oui,$K162=S_oui),valide,n_valide)))</f>
      </c>
      <c r="U162" s="57">
        <f aca="true" t="shared" si="60" ref="U162:U181">IF($F162="","",IF(COUNTA($L162)=0,"",IF($L162=S_oui,valide,n_valide)))</f>
      </c>
      <c r="V162" s="58">
        <f aca="true" t="shared" si="61" ref="V162:V181">IF($F162="","",IF(COUNTA($M162:$N162)&lt;&gt;2,"",IF(COUNTIF($M162:$N162,S_oui)=2,valide,n_valide)))</f>
      </c>
      <c r="W162" s="59">
        <f aca="true" t="shared" si="62" ref="W162:W181">IF($F162="","",IF(COUNTA($P162)=0,"",IF($P162=S_oui,valide,n_valide)))</f>
      </c>
      <c r="X162" s="56">
        <f aca="true" t="shared" si="63" ref="X162:X181">IF($F162="","",IF(COUNTA($R162)=0,"",IF($R162=S_oui,valide,n_valide)))</f>
      </c>
      <c r="Y162" s="60">
        <f aca="true" t="shared" si="64" ref="Y162:Y181">IF($F162="","",IF((COUNTIF($Z162:$AC162,n_valide)+COUNTIF($Z162:$AC162,valide))&lt;&gt;4,"",IF(COUNTIF($Z162:$AC162,n_valide)&gt;=1,n_test3,o_test3)))</f>
      </c>
      <c r="Z162" s="61">
        <f aca="true" t="shared" si="65" ref="Z162:Z181">IF($F162="","",IF(COUNTA($K162)=0,"",IF($K162=S_oui,valide,n_valide)))</f>
      </c>
      <c r="AA162" s="62">
        <f aca="true" t="shared" si="66" ref="AA162:AA181">IF($F162="","",IF(COUNTA($O162)&lt;&gt;1,"",IF(COUNTIF($O162,S_oui)=1,valide,n_valide)))</f>
      </c>
      <c r="AB162" s="63">
        <f aca="true" t="shared" si="67" ref="AB162:AB181">IF($F162="","",IF(COUNTA($Q162)=0,"",IF($Q162=S_oui,valide,n_valide)))</f>
      </c>
      <c r="AC162" s="61">
        <f aca="true" t="shared" si="68" ref="AC162:AC181">IF($F162="","",IF(COUNTA($S162)=0,"",IF($S162=S_oui,valide,n_valide)))</f>
      </c>
      <c r="AD162" s="147">
        <f t="shared" si="57"/>
      </c>
    </row>
    <row r="163" spans="1:30" ht="18" customHeight="1">
      <c r="A163" s="41"/>
      <c r="B163" s="42"/>
      <c r="C163" s="43"/>
      <c r="D163" s="44"/>
      <c r="E163" s="45"/>
      <c r="F163" s="46"/>
      <c r="G163" s="47"/>
      <c r="H163" s="139"/>
      <c r="I163" s="55">
        <f t="shared" si="58"/>
      </c>
      <c r="J163" s="48"/>
      <c r="K163" s="49"/>
      <c r="L163" s="50"/>
      <c r="M163" s="51"/>
      <c r="N163" s="52"/>
      <c r="O163" s="52"/>
      <c r="P163" s="53"/>
      <c r="Q163" s="53"/>
      <c r="R163" s="54"/>
      <c r="S163" s="54"/>
      <c r="T163" s="136">
        <f t="shared" si="59"/>
      </c>
      <c r="U163" s="57">
        <f t="shared" si="60"/>
      </c>
      <c r="V163" s="58">
        <f t="shared" si="61"/>
      </c>
      <c r="W163" s="59">
        <f t="shared" si="62"/>
      </c>
      <c r="X163" s="56">
        <f t="shared" si="63"/>
      </c>
      <c r="Y163" s="60">
        <f t="shared" si="64"/>
      </c>
      <c r="Z163" s="61">
        <f t="shared" si="65"/>
      </c>
      <c r="AA163" s="62">
        <f t="shared" si="66"/>
      </c>
      <c r="AB163" s="63">
        <f t="shared" si="67"/>
      </c>
      <c r="AC163" s="61">
        <f t="shared" si="68"/>
      </c>
      <c r="AD163" s="147">
        <f t="shared" si="57"/>
      </c>
    </row>
    <row r="164" spans="1:30" ht="18" customHeight="1">
      <c r="A164" s="41"/>
      <c r="B164" s="42"/>
      <c r="C164" s="43"/>
      <c r="D164" s="44"/>
      <c r="E164" s="45"/>
      <c r="F164" s="46"/>
      <c r="G164" s="47"/>
      <c r="H164" s="139"/>
      <c r="I164" s="55">
        <f t="shared" si="58"/>
      </c>
      <c r="J164" s="48"/>
      <c r="K164" s="49"/>
      <c r="L164" s="50"/>
      <c r="M164" s="51"/>
      <c r="N164" s="52"/>
      <c r="O164" s="52"/>
      <c r="P164" s="53"/>
      <c r="Q164" s="53"/>
      <c r="R164" s="54"/>
      <c r="S164" s="54"/>
      <c r="T164" s="136">
        <f t="shared" si="59"/>
      </c>
      <c r="U164" s="57">
        <f t="shared" si="60"/>
      </c>
      <c r="V164" s="58">
        <f t="shared" si="61"/>
      </c>
      <c r="W164" s="59">
        <f t="shared" si="62"/>
      </c>
      <c r="X164" s="56">
        <f t="shared" si="63"/>
      </c>
      <c r="Y164" s="60">
        <f t="shared" si="64"/>
      </c>
      <c r="Z164" s="61">
        <f t="shared" si="65"/>
      </c>
      <c r="AA164" s="62">
        <f t="shared" si="66"/>
      </c>
      <c r="AB164" s="63">
        <f t="shared" si="67"/>
      </c>
      <c r="AC164" s="61">
        <f t="shared" si="68"/>
      </c>
      <c r="AD164" s="147">
        <f t="shared" si="57"/>
      </c>
    </row>
    <row r="165" spans="1:30" ht="18" customHeight="1">
      <c r="A165" s="41"/>
      <c r="B165" s="42"/>
      <c r="C165" s="43"/>
      <c r="D165" s="44"/>
      <c r="E165" s="45"/>
      <c r="F165" s="46"/>
      <c r="G165" s="47"/>
      <c r="H165" s="139"/>
      <c r="I165" s="55">
        <f t="shared" si="58"/>
      </c>
      <c r="J165" s="48"/>
      <c r="K165" s="49"/>
      <c r="L165" s="50"/>
      <c r="M165" s="51"/>
      <c r="N165" s="52"/>
      <c r="O165" s="52"/>
      <c r="P165" s="53"/>
      <c r="Q165" s="53"/>
      <c r="R165" s="54"/>
      <c r="S165" s="54"/>
      <c r="T165" s="136">
        <f t="shared" si="59"/>
      </c>
      <c r="U165" s="57">
        <f t="shared" si="60"/>
      </c>
      <c r="V165" s="58">
        <f t="shared" si="61"/>
      </c>
      <c r="W165" s="59">
        <f t="shared" si="62"/>
      </c>
      <c r="X165" s="56">
        <f t="shared" si="63"/>
      </c>
      <c r="Y165" s="60">
        <f t="shared" si="64"/>
      </c>
      <c r="Z165" s="61">
        <f t="shared" si="65"/>
      </c>
      <c r="AA165" s="62">
        <f t="shared" si="66"/>
      </c>
      <c r="AB165" s="63">
        <f t="shared" si="67"/>
      </c>
      <c r="AC165" s="61">
        <f t="shared" si="68"/>
      </c>
      <c r="AD165" s="147">
        <f t="shared" si="57"/>
      </c>
    </row>
    <row r="166" spans="1:30" ht="18" customHeight="1">
      <c r="A166" s="41"/>
      <c r="B166" s="42"/>
      <c r="C166" s="43"/>
      <c r="D166" s="44"/>
      <c r="E166" s="45"/>
      <c r="F166" s="46"/>
      <c r="G166" s="47"/>
      <c r="H166" s="139"/>
      <c r="I166" s="55">
        <f t="shared" si="58"/>
      </c>
      <c r="J166" s="48"/>
      <c r="K166" s="49"/>
      <c r="L166" s="50"/>
      <c r="M166" s="51"/>
      <c r="N166" s="52"/>
      <c r="O166" s="52"/>
      <c r="P166" s="53"/>
      <c r="Q166" s="53"/>
      <c r="R166" s="54"/>
      <c r="S166" s="54"/>
      <c r="T166" s="136">
        <f t="shared" si="59"/>
      </c>
      <c r="U166" s="57">
        <f t="shared" si="60"/>
      </c>
      <c r="V166" s="58">
        <f t="shared" si="61"/>
      </c>
      <c r="W166" s="59">
        <f t="shared" si="62"/>
      </c>
      <c r="X166" s="56">
        <f t="shared" si="63"/>
      </c>
      <c r="Y166" s="60">
        <f t="shared" si="64"/>
      </c>
      <c r="Z166" s="61">
        <f t="shared" si="65"/>
      </c>
      <c r="AA166" s="62">
        <f t="shared" si="66"/>
      </c>
      <c r="AB166" s="63">
        <f t="shared" si="67"/>
      </c>
      <c r="AC166" s="61">
        <f t="shared" si="68"/>
      </c>
      <c r="AD166" s="147">
        <f t="shared" si="57"/>
      </c>
    </row>
    <row r="167" spans="1:30" ht="18" customHeight="1">
      <c r="A167" s="41"/>
      <c r="B167" s="42"/>
      <c r="C167" s="43"/>
      <c r="D167" s="44"/>
      <c r="E167" s="45"/>
      <c r="F167" s="46"/>
      <c r="G167" s="47"/>
      <c r="H167" s="139"/>
      <c r="I167" s="55">
        <f t="shared" si="58"/>
      </c>
      <c r="J167" s="48"/>
      <c r="K167" s="49"/>
      <c r="L167" s="50"/>
      <c r="M167" s="51"/>
      <c r="N167" s="52"/>
      <c r="O167" s="52"/>
      <c r="P167" s="53"/>
      <c r="Q167" s="53"/>
      <c r="R167" s="54"/>
      <c r="S167" s="54"/>
      <c r="T167" s="136">
        <f t="shared" si="59"/>
      </c>
      <c r="U167" s="57">
        <f t="shared" si="60"/>
      </c>
      <c r="V167" s="58">
        <f t="shared" si="61"/>
      </c>
      <c r="W167" s="59">
        <f t="shared" si="62"/>
      </c>
      <c r="X167" s="56">
        <f t="shared" si="63"/>
      </c>
      <c r="Y167" s="60">
        <f t="shared" si="64"/>
      </c>
      <c r="Z167" s="61">
        <f t="shared" si="65"/>
      </c>
      <c r="AA167" s="62">
        <f t="shared" si="66"/>
      </c>
      <c r="AB167" s="63">
        <f t="shared" si="67"/>
      </c>
      <c r="AC167" s="61">
        <f t="shared" si="68"/>
      </c>
      <c r="AD167" s="147">
        <f t="shared" si="57"/>
      </c>
    </row>
    <row r="168" spans="1:30" ht="18" customHeight="1">
      <c r="A168" s="41"/>
      <c r="B168" s="42"/>
      <c r="C168" s="43"/>
      <c r="D168" s="44"/>
      <c r="E168" s="45"/>
      <c r="F168" s="46"/>
      <c r="G168" s="47"/>
      <c r="H168" s="139"/>
      <c r="I168" s="55">
        <f t="shared" si="58"/>
      </c>
      <c r="J168" s="48"/>
      <c r="K168" s="49"/>
      <c r="L168" s="50"/>
      <c r="M168" s="51"/>
      <c r="N168" s="52"/>
      <c r="O168" s="52"/>
      <c r="P168" s="53"/>
      <c r="Q168" s="53"/>
      <c r="R168" s="54"/>
      <c r="S168" s="54"/>
      <c r="T168" s="136">
        <f t="shared" si="59"/>
      </c>
      <c r="U168" s="57">
        <f t="shared" si="60"/>
      </c>
      <c r="V168" s="58">
        <f t="shared" si="61"/>
      </c>
      <c r="W168" s="59">
        <f t="shared" si="62"/>
      </c>
      <c r="X168" s="56">
        <f t="shared" si="63"/>
      </c>
      <c r="Y168" s="60">
        <f t="shared" si="64"/>
      </c>
      <c r="Z168" s="61">
        <f t="shared" si="65"/>
      </c>
      <c r="AA168" s="62">
        <f t="shared" si="66"/>
      </c>
      <c r="AB168" s="63">
        <f t="shared" si="67"/>
      </c>
      <c r="AC168" s="61">
        <f t="shared" si="68"/>
      </c>
      <c r="AD168" s="147">
        <f t="shared" si="57"/>
      </c>
    </row>
    <row r="169" spans="1:30" ht="18" customHeight="1">
      <c r="A169" s="41"/>
      <c r="B169" s="42"/>
      <c r="C169" s="43"/>
      <c r="D169" s="44"/>
      <c r="E169" s="45"/>
      <c r="F169" s="46"/>
      <c r="G169" s="47"/>
      <c r="H169" s="139"/>
      <c r="I169" s="55">
        <f t="shared" si="58"/>
      </c>
      <c r="J169" s="48"/>
      <c r="K169" s="49"/>
      <c r="L169" s="50"/>
      <c r="M169" s="51"/>
      <c r="N169" s="52"/>
      <c r="O169" s="52"/>
      <c r="P169" s="53"/>
      <c r="Q169" s="53"/>
      <c r="R169" s="54"/>
      <c r="S169" s="54"/>
      <c r="T169" s="136">
        <f t="shared" si="59"/>
      </c>
      <c r="U169" s="57">
        <f t="shared" si="60"/>
      </c>
      <c r="V169" s="58">
        <f t="shared" si="61"/>
      </c>
      <c r="W169" s="59">
        <f t="shared" si="62"/>
      </c>
      <c r="X169" s="56">
        <f t="shared" si="63"/>
      </c>
      <c r="Y169" s="60">
        <f t="shared" si="64"/>
      </c>
      <c r="Z169" s="61">
        <f t="shared" si="65"/>
      </c>
      <c r="AA169" s="62">
        <f t="shared" si="66"/>
      </c>
      <c r="AB169" s="63">
        <f t="shared" si="67"/>
      </c>
      <c r="AC169" s="61">
        <f t="shared" si="68"/>
      </c>
      <c r="AD169" s="147">
        <f t="shared" si="57"/>
      </c>
    </row>
    <row r="170" spans="1:30" ht="18" customHeight="1">
      <c r="A170" s="41"/>
      <c r="B170" s="42"/>
      <c r="C170" s="43"/>
      <c r="D170" s="44"/>
      <c r="E170" s="45"/>
      <c r="F170" s="46"/>
      <c r="G170" s="47"/>
      <c r="H170" s="139"/>
      <c r="I170" s="55">
        <f t="shared" si="58"/>
      </c>
      <c r="J170" s="48"/>
      <c r="K170" s="49"/>
      <c r="L170" s="50"/>
      <c r="M170" s="51"/>
      <c r="N170" s="52"/>
      <c r="O170" s="52"/>
      <c r="P170" s="53"/>
      <c r="Q170" s="53"/>
      <c r="R170" s="54"/>
      <c r="S170" s="54"/>
      <c r="T170" s="136">
        <f t="shared" si="59"/>
      </c>
      <c r="U170" s="57">
        <f t="shared" si="60"/>
      </c>
      <c r="V170" s="58">
        <f t="shared" si="61"/>
      </c>
      <c r="W170" s="59">
        <f t="shared" si="62"/>
      </c>
      <c r="X170" s="56">
        <f t="shared" si="63"/>
      </c>
      <c r="Y170" s="60">
        <f t="shared" si="64"/>
      </c>
      <c r="Z170" s="61">
        <f t="shared" si="65"/>
      </c>
      <c r="AA170" s="62">
        <f t="shared" si="66"/>
      </c>
      <c r="AB170" s="63">
        <f t="shared" si="67"/>
      </c>
      <c r="AC170" s="61">
        <f t="shared" si="68"/>
      </c>
      <c r="AD170" s="147">
        <f t="shared" si="57"/>
      </c>
    </row>
    <row r="171" spans="1:30" ht="18" customHeight="1">
      <c r="A171" s="41"/>
      <c r="B171" s="42"/>
      <c r="C171" s="43"/>
      <c r="D171" s="44"/>
      <c r="E171" s="45"/>
      <c r="F171" s="46"/>
      <c r="G171" s="47"/>
      <c r="H171" s="139"/>
      <c r="I171" s="55">
        <f t="shared" si="58"/>
      </c>
      <c r="J171" s="48"/>
      <c r="K171" s="49"/>
      <c r="L171" s="50"/>
      <c r="M171" s="51"/>
      <c r="N171" s="52"/>
      <c r="O171" s="52"/>
      <c r="P171" s="53"/>
      <c r="Q171" s="53"/>
      <c r="R171" s="54"/>
      <c r="S171" s="54"/>
      <c r="T171" s="136">
        <f t="shared" si="59"/>
      </c>
      <c r="U171" s="57">
        <f t="shared" si="60"/>
      </c>
      <c r="V171" s="58">
        <f t="shared" si="61"/>
      </c>
      <c r="W171" s="59">
        <f t="shared" si="62"/>
      </c>
      <c r="X171" s="56">
        <f t="shared" si="63"/>
      </c>
      <c r="Y171" s="60">
        <f t="shared" si="64"/>
      </c>
      <c r="Z171" s="61">
        <f t="shared" si="65"/>
      </c>
      <c r="AA171" s="62">
        <f t="shared" si="66"/>
      </c>
      <c r="AB171" s="63">
        <f t="shared" si="67"/>
      </c>
      <c r="AC171" s="61">
        <f t="shared" si="68"/>
      </c>
      <c r="AD171" s="147">
        <f t="shared" si="57"/>
      </c>
    </row>
    <row r="172" spans="1:30" ht="18" customHeight="1">
      <c r="A172" s="41"/>
      <c r="B172" s="42"/>
      <c r="C172" s="43"/>
      <c r="D172" s="44"/>
      <c r="E172" s="45"/>
      <c r="F172" s="46"/>
      <c r="G172" s="47"/>
      <c r="H172" s="139"/>
      <c r="I172" s="55">
        <f t="shared" si="58"/>
      </c>
      <c r="J172" s="48"/>
      <c r="K172" s="49"/>
      <c r="L172" s="50"/>
      <c r="M172" s="51"/>
      <c r="N172" s="52"/>
      <c r="O172" s="52"/>
      <c r="P172" s="53"/>
      <c r="Q172" s="53"/>
      <c r="R172" s="54"/>
      <c r="S172" s="54"/>
      <c r="T172" s="136">
        <f t="shared" si="59"/>
      </c>
      <c r="U172" s="57">
        <f t="shared" si="60"/>
      </c>
      <c r="V172" s="58">
        <f t="shared" si="61"/>
      </c>
      <c r="W172" s="59">
        <f t="shared" si="62"/>
      </c>
      <c r="X172" s="56">
        <f t="shared" si="63"/>
      </c>
      <c r="Y172" s="60">
        <f t="shared" si="64"/>
      </c>
      <c r="Z172" s="61">
        <f t="shared" si="65"/>
      </c>
      <c r="AA172" s="62">
        <f t="shared" si="66"/>
      </c>
      <c r="AB172" s="63">
        <f t="shared" si="67"/>
      </c>
      <c r="AC172" s="61">
        <f t="shared" si="68"/>
      </c>
      <c r="AD172" s="147">
        <f t="shared" si="57"/>
      </c>
    </row>
    <row r="173" spans="1:30" ht="18" customHeight="1">
      <c r="A173" s="41"/>
      <c r="B173" s="42"/>
      <c r="C173" s="43"/>
      <c r="D173" s="44"/>
      <c r="E173" s="45"/>
      <c r="F173" s="46"/>
      <c r="G173" s="47"/>
      <c r="H173" s="139"/>
      <c r="I173" s="55">
        <f t="shared" si="58"/>
      </c>
      <c r="J173" s="48"/>
      <c r="K173" s="49"/>
      <c r="L173" s="50"/>
      <c r="M173" s="51"/>
      <c r="N173" s="52"/>
      <c r="O173" s="52"/>
      <c r="P173" s="53"/>
      <c r="Q173" s="53"/>
      <c r="R173" s="54"/>
      <c r="S173" s="54"/>
      <c r="T173" s="136">
        <f t="shared" si="59"/>
      </c>
      <c r="U173" s="57">
        <f t="shared" si="60"/>
      </c>
      <c r="V173" s="58">
        <f t="shared" si="61"/>
      </c>
      <c r="W173" s="59">
        <f t="shared" si="62"/>
      </c>
      <c r="X173" s="56">
        <f t="shared" si="63"/>
      </c>
      <c r="Y173" s="60">
        <f t="shared" si="64"/>
      </c>
      <c r="Z173" s="61">
        <f t="shared" si="65"/>
      </c>
      <c r="AA173" s="62">
        <f t="shared" si="66"/>
      </c>
      <c r="AB173" s="63">
        <f t="shared" si="67"/>
      </c>
      <c r="AC173" s="61">
        <f t="shared" si="68"/>
      </c>
      <c r="AD173" s="147">
        <f t="shared" si="57"/>
      </c>
    </row>
    <row r="174" spans="1:30" ht="18" customHeight="1">
      <c r="A174" s="41"/>
      <c r="B174" s="42"/>
      <c r="C174" s="43"/>
      <c r="D174" s="44"/>
      <c r="E174" s="45"/>
      <c r="F174" s="46"/>
      <c r="G174" s="47"/>
      <c r="H174" s="139"/>
      <c r="I174" s="55">
        <f t="shared" si="58"/>
      </c>
      <c r="J174" s="48"/>
      <c r="K174" s="49"/>
      <c r="L174" s="50"/>
      <c r="M174" s="51"/>
      <c r="N174" s="52"/>
      <c r="O174" s="52"/>
      <c r="P174" s="53"/>
      <c r="Q174" s="53"/>
      <c r="R174" s="54"/>
      <c r="S174" s="54"/>
      <c r="T174" s="136">
        <f t="shared" si="59"/>
      </c>
      <c r="U174" s="57">
        <f t="shared" si="60"/>
      </c>
      <c r="V174" s="58">
        <f t="shared" si="61"/>
      </c>
      <c r="W174" s="59">
        <f t="shared" si="62"/>
      </c>
      <c r="X174" s="56">
        <f t="shared" si="63"/>
      </c>
      <c r="Y174" s="60">
        <f t="shared" si="64"/>
      </c>
      <c r="Z174" s="61">
        <f t="shared" si="65"/>
      </c>
      <c r="AA174" s="62">
        <f t="shared" si="66"/>
      </c>
      <c r="AB174" s="63">
        <f t="shared" si="67"/>
      </c>
      <c r="AC174" s="61">
        <f t="shared" si="68"/>
      </c>
      <c r="AD174" s="147">
        <f t="shared" si="57"/>
      </c>
    </row>
    <row r="175" spans="1:30" ht="18" customHeight="1">
      <c r="A175" s="41"/>
      <c r="B175" s="42"/>
      <c r="C175" s="43"/>
      <c r="D175" s="44"/>
      <c r="E175" s="45"/>
      <c r="F175" s="46"/>
      <c r="G175" s="47"/>
      <c r="H175" s="139"/>
      <c r="I175" s="55">
        <f t="shared" si="58"/>
      </c>
      <c r="J175" s="48"/>
      <c r="K175" s="49"/>
      <c r="L175" s="50"/>
      <c r="M175" s="51"/>
      <c r="N175" s="52"/>
      <c r="O175" s="52"/>
      <c r="P175" s="53"/>
      <c r="Q175" s="53"/>
      <c r="R175" s="54"/>
      <c r="S175" s="54"/>
      <c r="T175" s="136">
        <f t="shared" si="59"/>
      </c>
      <c r="U175" s="57">
        <f t="shared" si="60"/>
      </c>
      <c r="V175" s="58">
        <f t="shared" si="61"/>
      </c>
      <c r="W175" s="59">
        <f t="shared" si="62"/>
      </c>
      <c r="X175" s="56">
        <f t="shared" si="63"/>
      </c>
      <c r="Y175" s="60">
        <f t="shared" si="64"/>
      </c>
      <c r="Z175" s="61">
        <f t="shared" si="65"/>
      </c>
      <c r="AA175" s="62">
        <f t="shared" si="66"/>
      </c>
      <c r="AB175" s="63">
        <f t="shared" si="67"/>
      </c>
      <c r="AC175" s="61">
        <f t="shared" si="68"/>
      </c>
      <c r="AD175" s="147">
        <f t="shared" si="57"/>
      </c>
    </row>
    <row r="176" spans="1:30" ht="18" customHeight="1">
      <c r="A176" s="41"/>
      <c r="B176" s="42"/>
      <c r="C176" s="43"/>
      <c r="D176" s="44"/>
      <c r="E176" s="45"/>
      <c r="F176" s="46"/>
      <c r="G176" s="47"/>
      <c r="H176" s="139"/>
      <c r="I176" s="55">
        <f t="shared" si="58"/>
      </c>
      <c r="J176" s="48"/>
      <c r="K176" s="49"/>
      <c r="L176" s="50"/>
      <c r="M176" s="51"/>
      <c r="N176" s="52"/>
      <c r="O176" s="52"/>
      <c r="P176" s="53"/>
      <c r="Q176" s="53"/>
      <c r="R176" s="54"/>
      <c r="S176" s="54"/>
      <c r="T176" s="136">
        <f t="shared" si="59"/>
      </c>
      <c r="U176" s="57">
        <f t="shared" si="60"/>
      </c>
      <c r="V176" s="58">
        <f t="shared" si="61"/>
      </c>
      <c r="W176" s="59">
        <f t="shared" si="62"/>
      </c>
      <c r="X176" s="56">
        <f t="shared" si="63"/>
      </c>
      <c r="Y176" s="60">
        <f t="shared" si="64"/>
      </c>
      <c r="Z176" s="61">
        <f t="shared" si="65"/>
      </c>
      <c r="AA176" s="62">
        <f t="shared" si="66"/>
      </c>
      <c r="AB176" s="63">
        <f t="shared" si="67"/>
      </c>
      <c r="AC176" s="61">
        <f t="shared" si="68"/>
      </c>
      <c r="AD176" s="147">
        <f t="shared" si="57"/>
      </c>
    </row>
    <row r="177" spans="1:30" ht="18" customHeight="1">
      <c r="A177" s="41"/>
      <c r="B177" s="42"/>
      <c r="C177" s="43"/>
      <c r="D177" s="44"/>
      <c r="E177" s="45"/>
      <c r="F177" s="46"/>
      <c r="G177" s="47"/>
      <c r="H177" s="139"/>
      <c r="I177" s="55">
        <f t="shared" si="58"/>
      </c>
      <c r="J177" s="48"/>
      <c r="K177" s="49"/>
      <c r="L177" s="50"/>
      <c r="M177" s="51"/>
      <c r="N177" s="52"/>
      <c r="O177" s="52"/>
      <c r="P177" s="53"/>
      <c r="Q177" s="53"/>
      <c r="R177" s="54"/>
      <c r="S177" s="54"/>
      <c r="T177" s="136">
        <f t="shared" si="59"/>
      </c>
      <c r="U177" s="57">
        <f t="shared" si="60"/>
      </c>
      <c r="V177" s="58">
        <f t="shared" si="61"/>
      </c>
      <c r="W177" s="59">
        <f t="shared" si="62"/>
      </c>
      <c r="X177" s="56">
        <f t="shared" si="63"/>
      </c>
      <c r="Y177" s="60">
        <f t="shared" si="64"/>
      </c>
      <c r="Z177" s="61">
        <f t="shared" si="65"/>
      </c>
      <c r="AA177" s="62">
        <f t="shared" si="66"/>
      </c>
      <c r="AB177" s="63">
        <f t="shared" si="67"/>
      </c>
      <c r="AC177" s="61">
        <f t="shared" si="68"/>
      </c>
      <c r="AD177" s="147">
        <f t="shared" si="57"/>
      </c>
    </row>
    <row r="178" spans="1:30" ht="18" customHeight="1">
      <c r="A178" s="41"/>
      <c r="B178" s="42"/>
      <c r="C178" s="43"/>
      <c r="D178" s="44"/>
      <c r="E178" s="45"/>
      <c r="F178" s="46"/>
      <c r="G178" s="47"/>
      <c r="H178" s="139"/>
      <c r="I178" s="55">
        <f t="shared" si="58"/>
      </c>
      <c r="J178" s="48"/>
      <c r="K178" s="49"/>
      <c r="L178" s="50"/>
      <c r="M178" s="51"/>
      <c r="N178" s="52"/>
      <c r="O178" s="52"/>
      <c r="P178" s="53"/>
      <c r="Q178" s="53"/>
      <c r="R178" s="54"/>
      <c r="S178" s="54"/>
      <c r="T178" s="136">
        <f t="shared" si="59"/>
      </c>
      <c r="U178" s="57">
        <f t="shared" si="60"/>
      </c>
      <c r="V178" s="58">
        <f t="shared" si="61"/>
      </c>
      <c r="W178" s="59">
        <f t="shared" si="62"/>
      </c>
      <c r="X178" s="56">
        <f t="shared" si="63"/>
      </c>
      <c r="Y178" s="60">
        <f t="shared" si="64"/>
      </c>
      <c r="Z178" s="61">
        <f t="shared" si="65"/>
      </c>
      <c r="AA178" s="62">
        <f t="shared" si="66"/>
      </c>
      <c r="AB178" s="63">
        <f t="shared" si="67"/>
      </c>
      <c r="AC178" s="61">
        <f t="shared" si="68"/>
      </c>
      <c r="AD178" s="147">
        <f t="shared" si="57"/>
      </c>
    </row>
    <row r="179" spans="1:30" ht="18" customHeight="1">
      <c r="A179" s="41"/>
      <c r="B179" s="42"/>
      <c r="C179" s="43"/>
      <c r="D179" s="44"/>
      <c r="E179" s="45"/>
      <c r="F179" s="46"/>
      <c r="G179" s="47"/>
      <c r="H179" s="139"/>
      <c r="I179" s="55">
        <f t="shared" si="58"/>
      </c>
      <c r="J179" s="48"/>
      <c r="K179" s="49"/>
      <c r="L179" s="50"/>
      <c r="M179" s="51"/>
      <c r="N179" s="52"/>
      <c r="O179" s="52"/>
      <c r="P179" s="53"/>
      <c r="Q179" s="53"/>
      <c r="R179" s="54"/>
      <c r="S179" s="54"/>
      <c r="T179" s="136">
        <f t="shared" si="59"/>
      </c>
      <c r="U179" s="57">
        <f t="shared" si="60"/>
      </c>
      <c r="V179" s="58">
        <f t="shared" si="61"/>
      </c>
      <c r="W179" s="59">
        <f t="shared" si="62"/>
      </c>
      <c r="X179" s="56">
        <f t="shared" si="63"/>
      </c>
      <c r="Y179" s="60">
        <f t="shared" si="64"/>
      </c>
      <c r="Z179" s="61">
        <f t="shared" si="65"/>
      </c>
      <c r="AA179" s="62">
        <f t="shared" si="66"/>
      </c>
      <c r="AB179" s="63">
        <f t="shared" si="67"/>
      </c>
      <c r="AC179" s="61">
        <f t="shared" si="68"/>
      </c>
      <c r="AD179" s="147">
        <f t="shared" si="57"/>
      </c>
    </row>
    <row r="180" spans="1:30" ht="18" customHeight="1">
      <c r="A180" s="41"/>
      <c r="B180" s="42"/>
      <c r="C180" s="43"/>
      <c r="D180" s="44"/>
      <c r="E180" s="45"/>
      <c r="F180" s="46"/>
      <c r="G180" s="47"/>
      <c r="H180" s="139"/>
      <c r="I180" s="55">
        <f t="shared" si="58"/>
      </c>
      <c r="J180" s="48"/>
      <c r="K180" s="49"/>
      <c r="L180" s="50"/>
      <c r="M180" s="51"/>
      <c r="N180" s="52"/>
      <c r="O180" s="52"/>
      <c r="P180" s="53"/>
      <c r="Q180" s="53"/>
      <c r="R180" s="54"/>
      <c r="S180" s="54"/>
      <c r="T180" s="136">
        <f t="shared" si="59"/>
      </c>
      <c r="U180" s="57">
        <f t="shared" si="60"/>
      </c>
      <c r="V180" s="58">
        <f t="shared" si="61"/>
      </c>
      <c r="W180" s="59">
        <f t="shared" si="62"/>
      </c>
      <c r="X180" s="56">
        <f t="shared" si="63"/>
      </c>
      <c r="Y180" s="60">
        <f t="shared" si="64"/>
      </c>
      <c r="Z180" s="61">
        <f t="shared" si="65"/>
      </c>
      <c r="AA180" s="62">
        <f t="shared" si="66"/>
      </c>
      <c r="AB180" s="63">
        <f t="shared" si="67"/>
      </c>
      <c r="AC180" s="61">
        <f t="shared" si="68"/>
      </c>
      <c r="AD180" s="147">
        <f t="shared" si="57"/>
      </c>
    </row>
    <row r="181" spans="1:30" ht="18" customHeight="1">
      <c r="A181" s="41"/>
      <c r="B181" s="42"/>
      <c r="C181" s="43"/>
      <c r="D181" s="44"/>
      <c r="E181" s="45"/>
      <c r="F181" s="46"/>
      <c r="G181" s="47"/>
      <c r="H181" s="139"/>
      <c r="I181" s="55">
        <f t="shared" si="58"/>
      </c>
      <c r="J181" s="48"/>
      <c r="K181" s="49"/>
      <c r="L181" s="50"/>
      <c r="M181" s="51"/>
      <c r="N181" s="52"/>
      <c r="O181" s="52"/>
      <c r="P181" s="53"/>
      <c r="Q181" s="53"/>
      <c r="R181" s="54"/>
      <c r="S181" s="54"/>
      <c r="T181" s="136">
        <f t="shared" si="59"/>
      </c>
      <c r="U181" s="57">
        <f t="shared" si="60"/>
      </c>
      <c r="V181" s="58">
        <f t="shared" si="61"/>
      </c>
      <c r="W181" s="59">
        <f t="shared" si="62"/>
      </c>
      <c r="X181" s="56">
        <f t="shared" si="63"/>
      </c>
      <c r="Y181" s="60">
        <f t="shared" si="64"/>
      </c>
      <c r="Z181" s="61">
        <f t="shared" si="65"/>
      </c>
      <c r="AA181" s="62">
        <f t="shared" si="66"/>
      </c>
      <c r="AB181" s="63">
        <f t="shared" si="67"/>
      </c>
      <c r="AC181" s="61">
        <f t="shared" si="68"/>
      </c>
      <c r="AD181" s="147">
        <f t="shared" si="57"/>
      </c>
    </row>
    <row r="182" spans="1:30" ht="15">
      <c r="A182" s="41"/>
      <c r="B182" s="41"/>
      <c r="C182" s="41"/>
      <c r="D182" s="41"/>
      <c r="E182" s="41"/>
      <c r="F182" s="41"/>
      <c r="G182" s="41"/>
      <c r="H182" s="64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15.75">
      <c r="A183" s="41"/>
      <c r="B183" s="64"/>
      <c r="C183" s="65"/>
      <c r="D183" s="41"/>
      <c r="E183" s="66"/>
      <c r="F183" s="66"/>
      <c r="G183" s="41"/>
      <c r="H183" s="64"/>
      <c r="I183" s="68"/>
      <c r="J183" s="41"/>
      <c r="K183" s="67"/>
      <c r="L183" s="67"/>
      <c r="M183" s="67"/>
      <c r="N183" s="67"/>
      <c r="O183" s="67"/>
      <c r="P183" s="67"/>
      <c r="Q183" s="67"/>
      <c r="R183" s="67"/>
      <c r="S183" s="67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 t="s">
        <v>47</v>
      </c>
    </row>
    <row r="184" spans="1:30" ht="15.75">
      <c r="A184" s="41"/>
      <c r="B184" s="64"/>
      <c r="C184" s="65"/>
      <c r="D184" s="41"/>
      <c r="E184" s="67"/>
      <c r="F184" s="41"/>
      <c r="G184" s="41"/>
      <c r="H184" s="64"/>
      <c r="I184" s="68"/>
      <c r="J184" s="41"/>
      <c r="K184" s="67"/>
      <c r="L184" s="67"/>
      <c r="M184" s="67"/>
      <c r="N184" s="67"/>
      <c r="O184" s="67"/>
      <c r="P184" s="67"/>
      <c r="Q184" s="67"/>
      <c r="R184" s="67"/>
      <c r="S184" s="67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9" t="s">
        <v>48</v>
      </c>
    </row>
    <row r="185" spans="1:30" ht="15.75">
      <c r="A185" s="41"/>
      <c r="B185" s="64"/>
      <c r="C185" s="65"/>
      <c r="D185" s="41"/>
      <c r="E185" s="67"/>
      <c r="F185" s="41"/>
      <c r="G185" s="41"/>
      <c r="H185" s="64"/>
      <c r="I185" s="68"/>
      <c r="J185" s="41"/>
      <c r="K185" s="67"/>
      <c r="L185" s="67"/>
      <c r="M185" s="67"/>
      <c r="N185" s="67"/>
      <c r="O185" s="67"/>
      <c r="P185" s="67"/>
      <c r="Q185" s="67"/>
      <c r="R185" s="67"/>
      <c r="S185" s="67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9" t="s">
        <v>49</v>
      </c>
    </row>
    <row r="186" spans="1:30" ht="15.75">
      <c r="A186" s="41"/>
      <c r="B186" s="64"/>
      <c r="C186" s="65"/>
      <c r="D186" s="41"/>
      <c r="E186" s="67"/>
      <c r="F186" s="41"/>
      <c r="G186" s="41"/>
      <c r="H186" s="64"/>
      <c r="I186" s="68"/>
      <c r="J186" s="41"/>
      <c r="K186" s="67"/>
      <c r="L186" s="67"/>
      <c r="M186" s="67"/>
      <c r="N186" s="67"/>
      <c r="O186" s="67"/>
      <c r="P186" s="67"/>
      <c r="Q186" s="67"/>
      <c r="R186" s="67"/>
      <c r="S186" s="67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</row>
    <row r="187" spans="1:30" ht="15.75">
      <c r="A187" s="70"/>
      <c r="B187" s="71"/>
      <c r="C187" s="72"/>
      <c r="D187" s="70"/>
      <c r="E187" s="73"/>
      <c r="F187" s="70"/>
      <c r="G187" s="70"/>
      <c r="H187" s="71"/>
      <c r="I187" s="74"/>
      <c r="J187" s="70"/>
      <c r="K187" s="73"/>
      <c r="L187" s="73"/>
      <c r="M187" s="73"/>
      <c r="N187" s="73"/>
      <c r="O187" s="73"/>
      <c r="P187" s="73"/>
      <c r="Q187" s="73"/>
      <c r="R187" s="73"/>
      <c r="S187" s="73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5" t="s">
        <v>50</v>
      </c>
    </row>
  </sheetData>
  <sheetProtection sheet="1" autoFilter="0"/>
  <autoFilter ref="C1:G50"/>
  <conditionalFormatting sqref="C2:C181">
    <cfRule type="cellIs" priority="1" dxfId="2" operator="notEqual" stopIfTrue="1">
      <formula>"x"</formula>
    </cfRule>
  </conditionalFormatting>
  <conditionalFormatting sqref="I182 Y182 AD183 Y1 I1">
    <cfRule type="cellIs" priority="2" dxfId="2" operator="equal" stopIfTrue="1">
      <formula>"Non"</formula>
    </cfRule>
  </conditionalFormatting>
  <conditionalFormatting sqref="E2:H181">
    <cfRule type="expression" priority="3" dxfId="2" stopIfTrue="1">
      <formula>AND($C2&lt;&gt;"",$C2&lt;&gt;present)</formula>
    </cfRule>
  </conditionalFormatting>
  <conditionalFormatting sqref="Z2:AC181 T2:X181">
    <cfRule type="cellIs" priority="4" dxfId="9" operator="equal" stopIfTrue="1">
      <formula>n_valide</formula>
    </cfRule>
  </conditionalFormatting>
  <conditionalFormatting sqref="Y2:Y181">
    <cfRule type="cellIs" priority="5" dxfId="6" operator="equal" stopIfTrue="1">
      <formula>n_test3</formula>
    </cfRule>
    <cfRule type="cellIs" priority="6" dxfId="5" operator="equal" stopIfTrue="1">
      <formula>o_test3</formula>
    </cfRule>
  </conditionalFormatting>
  <conditionalFormatting sqref="I2:I181">
    <cfRule type="cellIs" priority="7" dxfId="6" operator="equal" stopIfTrue="1">
      <formula>n_test2</formula>
    </cfRule>
    <cfRule type="cellIs" priority="8" dxfId="5" operator="equal" stopIfTrue="1">
      <formula>o_test2</formula>
    </cfRule>
  </conditionalFormatting>
  <conditionalFormatting sqref="J2:S181">
    <cfRule type="cellIs" priority="12" dxfId="4" operator="equal" stopIfTrue="1">
      <formula>S_oui</formula>
    </cfRule>
    <cfRule type="cellIs" priority="13" dxfId="3" operator="equal" stopIfTrue="1">
      <formula>s_non</formula>
    </cfRule>
  </conditionalFormatting>
  <conditionalFormatting sqref="D2:D181">
    <cfRule type="expression" priority="17" dxfId="2" stopIfTrue="1">
      <formula>$C2&lt;&gt;""</formula>
    </cfRule>
    <cfRule type="expression" priority="18" dxfId="1" stopIfTrue="1">
      <formula>$V2="O"</formula>
    </cfRule>
    <cfRule type="expression" priority="19" dxfId="0" stopIfTrue="1">
      <formula>$V2="NN"</formula>
    </cfRule>
  </conditionalFormatting>
  <dataValidations count="4">
    <dataValidation type="list" allowBlank="1" showInputMessage="1" showErrorMessage="1" sqref="J2:S181">
      <formula1>saisies</formula1>
    </dataValidation>
    <dataValidation type="list" allowBlank="1" showInputMessage="1" showErrorMessage="1" sqref="G2:G181">
      <formula1>s_sexe</formula1>
    </dataValidation>
    <dataValidation type="list" allowBlank="1" showInputMessage="1" showErrorMessage="1" sqref="D2:D181">
      <formula1>s_groupe</formula1>
    </dataValidation>
    <dataValidation type="list" allowBlank="1" showInputMessage="1" showErrorMessage="1" sqref="C2:C181">
      <formula1>s_appel</formula1>
    </dataValidation>
  </dataValidations>
  <printOptions horizontalCentered="1" verticalCentered="1"/>
  <pageMargins left="0.11811023622047245" right="0.11811023622047245" top="0.4330708661417323" bottom="0.31496062992125984" header="0.11811023622047245" footer="0.1968503937007874"/>
  <pageSetup horizontalDpi="600" verticalDpi="600" orientation="landscape" paperSize="9" scale="96" r:id="rId2"/>
  <headerFooter alignWithMargins="0">
    <oddHeader>&amp;L&amp;"Arial,Gras"&amp;18Savoir NAGER&amp;C&amp;"Arial,Gras italique"&amp;20Collège PASTEUR - Créteil&amp;R2013/2014</oddHeader>
  </headerFooter>
  <rowBreaks count="6" manualBreakCount="6">
    <brk id="26" max="255" man="1"/>
    <brk id="51" max="255" man="1"/>
    <brk id="75" max="255" man="1"/>
    <brk id="101" max="255" man="1"/>
    <brk id="125" max="255" man="1"/>
    <brk id="14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Q34"/>
  <sheetViews>
    <sheetView zoomScale="127" zoomScaleNormal="127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36.28125" style="0" bestFit="1" customWidth="1"/>
    <col min="3" max="5" width="9.7109375" style="0" customWidth="1"/>
    <col min="6" max="6" width="6.8515625" style="0" customWidth="1"/>
    <col min="7" max="7" width="29.421875" style="0" customWidth="1"/>
    <col min="11" max="11" width="2.8515625" style="0" customWidth="1"/>
  </cols>
  <sheetData>
    <row r="1" spans="1:17" ht="12.75">
      <c r="A1" s="90"/>
      <c r="B1" s="91"/>
      <c r="C1" s="92"/>
      <c r="D1" s="92"/>
      <c r="E1" s="92"/>
      <c r="F1" s="91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8">
      <c r="A2" s="90"/>
      <c r="B2" s="93" t="s">
        <v>77</v>
      </c>
      <c r="C2" s="94" t="s">
        <v>78</v>
      </c>
      <c r="D2" s="94" t="s">
        <v>79</v>
      </c>
      <c r="E2" s="94" t="s">
        <v>80</v>
      </c>
      <c r="F2" s="91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5.75">
      <c r="A3" s="90"/>
      <c r="B3" s="95" t="s">
        <v>81</v>
      </c>
      <c r="C3" s="96">
        <f>SUMPRODUCT((v_test2&lt;&gt;"")*(sexes=s_feminin))</f>
        <v>10</v>
      </c>
      <c r="D3" s="97">
        <f>SUMPRODUCT((v_test2&lt;&gt;"")*(sexes=s_masculin))</f>
        <v>4</v>
      </c>
      <c r="E3" s="98">
        <f>SUM(C3:D3)</f>
        <v>14</v>
      </c>
      <c r="F3" s="91"/>
      <c r="G3" s="90"/>
      <c r="H3" s="90"/>
      <c r="I3" s="99"/>
      <c r="J3" s="90"/>
      <c r="K3" s="90"/>
      <c r="L3" s="90"/>
      <c r="M3" s="90"/>
      <c r="N3" s="90"/>
      <c r="O3" s="90"/>
      <c r="P3" s="90"/>
      <c r="Q3" s="90"/>
    </row>
    <row r="4" spans="1:17" ht="15">
      <c r="A4" s="90"/>
      <c r="B4" s="100" t="s">
        <v>82</v>
      </c>
      <c r="C4" s="101">
        <f>COUNTIF(sexes,s_feminin)</f>
        <v>11</v>
      </c>
      <c r="D4" s="102">
        <f>COUNTA(noms)-C4</f>
        <v>5</v>
      </c>
      <c r="E4" s="103">
        <f>SUM(C4:D4)</f>
        <v>16</v>
      </c>
      <c r="F4" s="91"/>
      <c r="G4" s="90"/>
      <c r="H4" s="90"/>
      <c r="I4" s="99"/>
      <c r="J4" s="90"/>
      <c r="K4" s="90"/>
      <c r="L4" s="90"/>
      <c r="M4" s="90"/>
      <c r="N4" s="90"/>
      <c r="O4" s="90"/>
      <c r="P4" s="90"/>
      <c r="Q4" s="90"/>
    </row>
    <row r="5" spans="1:17" ht="12.75">
      <c r="A5" s="90"/>
      <c r="B5" s="104" t="s">
        <v>92</v>
      </c>
      <c r="C5" s="105">
        <f>C4-C3</f>
        <v>1</v>
      </c>
      <c r="D5" s="106">
        <f>D4-D3</f>
        <v>1</v>
      </c>
      <c r="E5" s="107">
        <f>E4-E3</f>
        <v>2</v>
      </c>
      <c r="F5" s="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35.25" customHeight="1">
      <c r="A6" s="90"/>
      <c r="B6" s="91"/>
      <c r="C6" s="108"/>
      <c r="D6" s="108"/>
      <c r="E6" s="108"/>
      <c r="F6" s="91"/>
      <c r="G6" s="91"/>
      <c r="H6" s="91"/>
      <c r="I6" s="91"/>
      <c r="J6" s="91"/>
      <c r="K6" s="90"/>
      <c r="L6" s="90"/>
      <c r="M6" s="90"/>
      <c r="N6" s="90"/>
      <c r="O6" s="90"/>
      <c r="P6" s="90"/>
      <c r="Q6" s="90"/>
    </row>
    <row r="7" spans="1:17" ht="18">
      <c r="A7" s="109"/>
      <c r="B7" s="123" t="s">
        <v>122</v>
      </c>
      <c r="C7" s="124" t="s">
        <v>78</v>
      </c>
      <c r="D7" s="124" t="s">
        <v>79</v>
      </c>
      <c r="E7" s="124" t="s">
        <v>80</v>
      </c>
      <c r="F7" s="91"/>
      <c r="G7" s="91"/>
      <c r="H7" s="91"/>
      <c r="I7" s="91"/>
      <c r="J7" s="91"/>
      <c r="K7" s="109"/>
      <c r="L7" s="109"/>
      <c r="M7" s="109"/>
      <c r="N7" s="109"/>
      <c r="O7" s="109"/>
      <c r="P7" s="109"/>
      <c r="Q7" s="109"/>
    </row>
    <row r="8" spans="1:17" ht="26.25">
      <c r="A8" s="90"/>
      <c r="B8" s="95" t="s">
        <v>123</v>
      </c>
      <c r="C8" s="96">
        <f>SUMPRODUCT((v_test2=n_test2)*(sexes=s_feminin))</f>
        <v>6</v>
      </c>
      <c r="D8" s="97">
        <f>SUMPRODUCT((v_test2=n_test2)*(sexes=s_masculin))</f>
        <v>0</v>
      </c>
      <c r="E8" s="110">
        <f>SUM(C8:D8)</f>
        <v>6</v>
      </c>
      <c r="F8" s="91"/>
      <c r="G8" s="91"/>
      <c r="H8" s="91"/>
      <c r="I8" s="91"/>
      <c r="J8" s="91"/>
      <c r="K8" s="90"/>
      <c r="L8" s="90"/>
      <c r="M8" s="90"/>
      <c r="N8" s="90"/>
      <c r="O8" s="90"/>
      <c r="P8" s="90"/>
      <c r="Q8" s="90"/>
    </row>
    <row r="9" spans="1:17" ht="15.75">
      <c r="A9" s="90"/>
      <c r="B9" s="95" t="s">
        <v>83</v>
      </c>
      <c r="C9" s="111">
        <f>IF(C$3=0,"-",C8/C$3)</f>
        <v>0.6</v>
      </c>
      <c r="D9" s="112">
        <f>IF(D$3=0,"-",D8/D$3)</f>
        <v>0</v>
      </c>
      <c r="E9" s="113">
        <f>IF(E$3=0,"-",E8/E$3)</f>
        <v>0.42857142857142855</v>
      </c>
      <c r="F9" s="126">
        <f>1-E9</f>
        <v>0.5714285714285714</v>
      </c>
      <c r="G9" s="91"/>
      <c r="H9" s="91"/>
      <c r="I9" s="91"/>
      <c r="J9" s="91"/>
      <c r="K9" s="90"/>
      <c r="L9" s="90"/>
      <c r="M9" s="90"/>
      <c r="N9" s="90"/>
      <c r="O9" s="90"/>
      <c r="P9" s="90"/>
      <c r="Q9" s="90"/>
    </row>
    <row r="10" spans="1:17" ht="15.75">
      <c r="A10" s="90"/>
      <c r="B10" s="137" t="s">
        <v>124</v>
      </c>
      <c r="C10" s="114">
        <f>SUMPRODUCT((v_nage=n_valide)*(sexes=s_feminin))</f>
        <v>3</v>
      </c>
      <c r="D10" s="115">
        <f>SUMPRODUCT((v_nage=n_valide)*(sexes=s_masculin))</f>
        <v>0</v>
      </c>
      <c r="E10" s="116">
        <f>SUM(C10:D10)</f>
        <v>3</v>
      </c>
      <c r="F10" s="91"/>
      <c r="G10" s="91"/>
      <c r="H10" s="91"/>
      <c r="I10" s="91"/>
      <c r="J10" s="91"/>
      <c r="K10" s="90"/>
      <c r="L10" s="90"/>
      <c r="M10" s="90"/>
      <c r="N10" s="90"/>
      <c r="O10" s="90"/>
      <c r="P10" s="90"/>
      <c r="Q10" s="90"/>
    </row>
    <row r="11" spans="1:17" ht="12.75">
      <c r="A11" s="90"/>
      <c r="B11" s="117" t="s">
        <v>83</v>
      </c>
      <c r="C11" s="118">
        <f>IF(C$3=0,"-",C10/C$3)</f>
        <v>0.3</v>
      </c>
      <c r="D11" s="119">
        <f>IF(D$3=0,"-",D10/D$3)</f>
        <v>0</v>
      </c>
      <c r="E11" s="113">
        <f>IF(E$3=0,"-",E10/E$3)</f>
        <v>0.21428571428571427</v>
      </c>
      <c r="F11" s="91"/>
      <c r="G11" s="91"/>
      <c r="H11" s="91"/>
      <c r="I11" s="91"/>
      <c r="J11" s="91"/>
      <c r="K11" s="90"/>
      <c r="L11" s="90"/>
      <c r="M11" s="90"/>
      <c r="N11" s="90"/>
      <c r="O11" s="90"/>
      <c r="P11" s="90"/>
      <c r="Q11" s="90"/>
    </row>
    <row r="12" spans="1:17" ht="34.5" customHeight="1">
      <c r="A12" s="90"/>
      <c r="B12" s="91"/>
      <c r="C12" s="92"/>
      <c r="D12" s="92"/>
      <c r="E12" s="92"/>
      <c r="F12" s="91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18">
      <c r="A13" s="109"/>
      <c r="B13" s="120" t="s">
        <v>125</v>
      </c>
      <c r="C13" s="121" t="s">
        <v>78</v>
      </c>
      <c r="D13" s="121" t="s">
        <v>79</v>
      </c>
      <c r="E13" s="121" t="s">
        <v>80</v>
      </c>
      <c r="F13" s="122"/>
      <c r="G13" s="123" t="s">
        <v>84</v>
      </c>
      <c r="H13" s="124" t="s">
        <v>78</v>
      </c>
      <c r="I13" s="124" t="s">
        <v>79</v>
      </c>
      <c r="J13" s="124" t="s">
        <v>80</v>
      </c>
      <c r="K13" s="109"/>
      <c r="L13" s="109"/>
      <c r="M13" s="109"/>
      <c r="N13" s="109"/>
      <c r="O13" s="109"/>
      <c r="P13" s="109"/>
      <c r="Q13" s="109"/>
    </row>
    <row r="14" spans="1:17" ht="15.75">
      <c r="A14" s="90"/>
      <c r="B14" s="125" t="s">
        <v>126</v>
      </c>
      <c r="C14" s="96">
        <f>IF(C3=0,0,C3-C8)</f>
        <v>4</v>
      </c>
      <c r="D14" s="97">
        <f>IF(D3=0,0,D3-D8)</f>
        <v>4</v>
      </c>
      <c r="E14" s="98">
        <f>IF(E3=0,0,E3-E8)</f>
        <v>8</v>
      </c>
      <c r="F14" s="91"/>
      <c r="G14" s="130" t="s">
        <v>85</v>
      </c>
      <c r="H14" s="96">
        <f>SUMPRODUCT((v_entree=n_valide)*(sexes=s_feminin))</f>
        <v>4</v>
      </c>
      <c r="I14" s="97">
        <f>SUMPRODUCT((v_entree=n_valide)*(sexes=s_masculin))</f>
        <v>0</v>
      </c>
      <c r="J14" s="98">
        <f>SUM(H14:I14)</f>
        <v>4</v>
      </c>
      <c r="K14" s="90"/>
      <c r="L14" s="90"/>
      <c r="M14" s="90"/>
      <c r="N14" s="90"/>
      <c r="O14" s="90"/>
      <c r="P14" s="90"/>
      <c r="Q14" s="90"/>
    </row>
    <row r="15" spans="1:17" ht="15.75">
      <c r="A15" s="90"/>
      <c r="B15" s="125" t="s">
        <v>83</v>
      </c>
      <c r="C15" s="111">
        <f>IF(C$3=0,"-",C14/C$3)</f>
        <v>0.4</v>
      </c>
      <c r="D15" s="112">
        <f>IF(D$3=0,"-",D14/D$3)</f>
        <v>1</v>
      </c>
      <c r="E15" s="113">
        <f>IF(E$3=0,"-",E14/E$3)</f>
        <v>0.5714285714285714</v>
      </c>
      <c r="F15" s="91"/>
      <c r="G15" s="130"/>
      <c r="H15" s="127">
        <f>IF(H14=0,"-",H14/$C$3)</f>
        <v>0.4</v>
      </c>
      <c r="I15" s="128" t="str">
        <f>IF(I14=0,"-",I14/$D$3)</f>
        <v>-</v>
      </c>
      <c r="J15" s="129">
        <f>IF(J14=0,"-",J14/$E$3)</f>
        <v>0.2857142857142857</v>
      </c>
      <c r="K15" s="90"/>
      <c r="L15" s="90"/>
      <c r="M15" s="90"/>
      <c r="N15" s="90"/>
      <c r="O15" s="90"/>
      <c r="P15" s="90"/>
      <c r="Q15" s="90"/>
    </row>
    <row r="16" spans="1:17" ht="15.75">
      <c r="A16" s="90"/>
      <c r="B16" s="91"/>
      <c r="C16" s="92"/>
      <c r="D16" s="92"/>
      <c r="E16" s="92"/>
      <c r="F16" s="91"/>
      <c r="G16" s="131" t="s">
        <v>86</v>
      </c>
      <c r="H16" s="132">
        <f>SUMPRODUCT((v_immersion1=n_valide)*(sexes=s_feminin))</f>
        <v>1</v>
      </c>
      <c r="I16" s="133">
        <f>SUMPRODUCT((v_immersion1=n_valide)*(sexes=s_masculin))</f>
        <v>0</v>
      </c>
      <c r="J16" s="134">
        <f>SUM(H16:I16)</f>
        <v>1</v>
      </c>
      <c r="K16" s="90"/>
      <c r="L16" s="90"/>
      <c r="M16" s="90"/>
      <c r="N16" s="90"/>
      <c r="O16" s="90"/>
      <c r="P16" s="90"/>
      <c r="Q16" s="90"/>
    </row>
    <row r="17" spans="1:17" ht="12.75">
      <c r="A17" s="90"/>
      <c r="B17" s="148" t="str">
        <f>IF(annee="","Année scolaire ?",annee)</f>
        <v>2013 / 2014 Septembre 2013</v>
      </c>
      <c r="C17" s="149"/>
      <c r="D17" s="149"/>
      <c r="E17" s="150"/>
      <c r="F17" s="91"/>
      <c r="G17" s="130"/>
      <c r="H17" s="127">
        <f>IF(H16=0,"-",H16/$C$3)</f>
        <v>0.1</v>
      </c>
      <c r="I17" s="128" t="str">
        <f>IF(I16=0,"-",I16/$D$3)</f>
        <v>-</v>
      </c>
      <c r="J17" s="129">
        <f>IF(J16=0,"-",J16/$E$3)</f>
        <v>0.07142857142857142</v>
      </c>
      <c r="K17" s="90"/>
      <c r="L17" s="90"/>
      <c r="M17" s="90"/>
      <c r="N17" s="90"/>
      <c r="O17" s="90"/>
      <c r="P17" s="90"/>
      <c r="Q17" s="90"/>
    </row>
    <row r="18" spans="1:17" ht="16.5" thickBot="1">
      <c r="A18" s="90"/>
      <c r="B18" s="151"/>
      <c r="C18" s="152"/>
      <c r="D18" s="152"/>
      <c r="E18" s="153"/>
      <c r="F18" s="91"/>
      <c r="G18" s="131" t="s">
        <v>87</v>
      </c>
      <c r="H18" s="132">
        <f>SUMPRODUCT((v_nage=n_valide)*(sexes=s_feminin))</f>
        <v>3</v>
      </c>
      <c r="I18" s="133">
        <f>SUMPRODUCT((v_nage=n_valide)*(sexes=s_masculin))</f>
        <v>0</v>
      </c>
      <c r="J18" s="134">
        <f>SUM(H18:I18)</f>
        <v>3</v>
      </c>
      <c r="K18" s="90"/>
      <c r="L18" s="90"/>
      <c r="M18" s="90"/>
      <c r="N18" s="90"/>
      <c r="O18" s="90"/>
      <c r="P18" s="90"/>
      <c r="Q18" s="90"/>
    </row>
    <row r="19" spans="1:17" ht="12.75">
      <c r="A19" s="90"/>
      <c r="B19" s="91"/>
      <c r="C19" s="92"/>
      <c r="D19" s="92"/>
      <c r="E19" s="92"/>
      <c r="F19" s="91"/>
      <c r="G19" s="130"/>
      <c r="H19" s="127">
        <f>IF(H18=0,"-",H18/$C$3)</f>
        <v>0.3</v>
      </c>
      <c r="I19" s="128" t="str">
        <f>IF(I18=0,"-",I18/$D$3)</f>
        <v>-</v>
      </c>
      <c r="J19" s="129">
        <f>IF(J18=0,"-",J18/$E$3)</f>
        <v>0.21428571428571427</v>
      </c>
      <c r="K19" s="90"/>
      <c r="L19" s="90"/>
      <c r="M19" s="90"/>
      <c r="N19" s="90"/>
      <c r="O19" s="90"/>
      <c r="P19" s="90"/>
      <c r="Q19" s="90"/>
    </row>
    <row r="20" spans="1:17" ht="15.75">
      <c r="A20" s="90"/>
      <c r="B20" s="91"/>
      <c r="C20" s="92"/>
      <c r="D20" s="92"/>
      <c r="E20" s="92"/>
      <c r="F20" s="91"/>
      <c r="G20" s="131" t="s">
        <v>88</v>
      </c>
      <c r="H20" s="132">
        <f>SUMPRODUCT((v_surplace=n_valide)*(sexes=s_feminin))</f>
        <v>4</v>
      </c>
      <c r="I20" s="133">
        <f>SUMPRODUCT((v_surplace=n_valide)*(sexes=s_masculin))</f>
        <v>0</v>
      </c>
      <c r="J20" s="134">
        <f>SUM(H20:I20)</f>
        <v>4</v>
      </c>
      <c r="K20" s="90"/>
      <c r="L20" s="90"/>
      <c r="M20" s="90"/>
      <c r="N20" s="90"/>
      <c r="O20" s="90"/>
      <c r="P20" s="90"/>
      <c r="Q20" s="90"/>
    </row>
    <row r="21" spans="1:17" ht="18">
      <c r="A21" s="90"/>
      <c r="B21" s="120" t="s">
        <v>127</v>
      </c>
      <c r="C21" s="121" t="s">
        <v>78</v>
      </c>
      <c r="D21" s="121" t="s">
        <v>79</v>
      </c>
      <c r="E21" s="121" t="s">
        <v>80</v>
      </c>
      <c r="F21" s="91"/>
      <c r="G21" s="130"/>
      <c r="H21" s="127">
        <f>IF(H20=0,"-",H20/$C$3)</f>
        <v>0.4</v>
      </c>
      <c r="I21" s="128" t="str">
        <f>IF(I20=0,"-",I20/$D$3)</f>
        <v>-</v>
      </c>
      <c r="J21" s="129">
        <f>IF(J20=0,"-",J20/$E$3)</f>
        <v>0.2857142857142857</v>
      </c>
      <c r="K21" s="90"/>
      <c r="L21" s="90"/>
      <c r="M21" s="90"/>
      <c r="N21" s="90"/>
      <c r="O21" s="90"/>
      <c r="P21" s="90"/>
      <c r="Q21" s="90"/>
    </row>
    <row r="22" spans="1:17" ht="15.75">
      <c r="A22" s="90"/>
      <c r="B22" s="125" t="s">
        <v>128</v>
      </c>
      <c r="C22" s="96">
        <f>SUMPRODUCT((v_test3=o_test3)*(sexes=s_feminin))</f>
        <v>0</v>
      </c>
      <c r="D22" s="97">
        <f>SUMPRODUCT((v_test3=o_test3)*(sexes=s_masculin))</f>
        <v>0</v>
      </c>
      <c r="E22" s="98">
        <f>SUM(C22:D22)</f>
        <v>0</v>
      </c>
      <c r="F22" s="91"/>
      <c r="G22" s="131" t="s">
        <v>89</v>
      </c>
      <c r="H22" s="132">
        <f>SUMPRODUCT((v_immersion2=n_valide)*(sexes=s_feminin))</f>
        <v>4</v>
      </c>
      <c r="I22" s="133">
        <f>SUMPRODUCT((v_immersion2=n_valide)*(sexes=s_masculin))</f>
        <v>0</v>
      </c>
      <c r="J22" s="134">
        <f>SUM(H22:I22)</f>
        <v>4</v>
      </c>
      <c r="K22" s="90"/>
      <c r="L22" s="90"/>
      <c r="M22" s="90"/>
      <c r="N22" s="90"/>
      <c r="O22" s="90"/>
      <c r="P22" s="90"/>
      <c r="Q22" s="90"/>
    </row>
    <row r="23" spans="1:17" ht="15.75">
      <c r="A23" s="90"/>
      <c r="B23" s="125" t="s">
        <v>83</v>
      </c>
      <c r="C23" s="111">
        <f>IF(C$3=0,"-",C22/C$3)</f>
        <v>0</v>
      </c>
      <c r="D23" s="112">
        <f>IF(D$3=0,"-",D22/D$3)</f>
        <v>0</v>
      </c>
      <c r="E23" s="113">
        <f>IF(E$3=0,"-",E22/E$3)</f>
        <v>0</v>
      </c>
      <c r="F23" s="91"/>
      <c r="G23" s="125"/>
      <c r="H23" s="127">
        <f>IF(H22=0,"-",H22/$C$3)</f>
        <v>0.4</v>
      </c>
      <c r="I23" s="128" t="str">
        <f>IF(I22=0,"-",I22/$D$3)</f>
        <v>-</v>
      </c>
      <c r="J23" s="129">
        <f>IF(J22=0,"-",J22/$E$3)</f>
        <v>0.2857142857142857</v>
      </c>
      <c r="K23" s="90"/>
      <c r="L23" s="90"/>
      <c r="M23" s="90"/>
      <c r="N23" s="90"/>
      <c r="O23" s="90"/>
      <c r="P23" s="90"/>
      <c r="Q23" s="90"/>
    </row>
    <row r="24" spans="1:17" ht="12.75">
      <c r="A24" s="90"/>
      <c r="B24" s="91"/>
      <c r="C24" s="92"/>
      <c r="D24" s="92"/>
      <c r="E24" s="92"/>
      <c r="F24" s="9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2.75">
      <c r="A25" s="90"/>
      <c r="B25" s="91"/>
      <c r="C25" s="92"/>
      <c r="D25" s="92"/>
      <c r="E25" s="92"/>
      <c r="F25" s="91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2.75">
      <c r="A26" s="90"/>
      <c r="B26" s="91"/>
      <c r="C26" s="92"/>
      <c r="D26" s="92"/>
      <c r="E26" s="92"/>
      <c r="F26" s="9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2.75">
      <c r="A27" s="90"/>
      <c r="B27" s="91"/>
      <c r="C27" s="92"/>
      <c r="D27" s="92"/>
      <c r="E27" s="92"/>
      <c r="F27" s="91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2.75">
      <c r="A28" s="90"/>
      <c r="B28" s="91"/>
      <c r="C28" s="92"/>
      <c r="D28" s="92"/>
      <c r="E28" s="92"/>
      <c r="F28" s="91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2.75">
      <c r="A29" s="90"/>
      <c r="B29" s="91"/>
      <c r="C29" s="92"/>
      <c r="D29" s="92"/>
      <c r="E29" s="92"/>
      <c r="F29" s="91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2.75">
      <c r="A30" s="90"/>
      <c r="B30" s="91"/>
      <c r="C30" s="92"/>
      <c r="D30" s="92"/>
      <c r="E30" s="92"/>
      <c r="F30" s="91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2.75">
      <c r="A31" s="90"/>
      <c r="B31" s="91"/>
      <c r="C31" s="92"/>
      <c r="D31" s="92"/>
      <c r="E31" s="92"/>
      <c r="F31" s="9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2.75">
      <c r="A32" s="90"/>
      <c r="B32" s="91"/>
      <c r="C32" s="92"/>
      <c r="D32" s="92"/>
      <c r="E32" s="92"/>
      <c r="F32" s="9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2.75">
      <c r="A33" s="90"/>
      <c r="B33" s="91"/>
      <c r="C33" s="92"/>
      <c r="D33" s="92"/>
      <c r="E33" s="92"/>
      <c r="F33" s="91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12.75">
      <c r="A34" s="90"/>
      <c r="B34" s="91"/>
      <c r="C34" s="92"/>
      <c r="D34" s="92"/>
      <c r="E34" s="92"/>
      <c r="F34" s="91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</sheetData>
  <sheetProtection sheet="1" objects="1" scenarios="1"/>
  <mergeCells count="1">
    <mergeCell ref="B17:E18"/>
  </mergeCells>
  <printOptions horizontalCentered="1" verticalCentered="1"/>
  <pageMargins left="0.11811023622047245" right="0.1968503937007874" top="0.7480314960629921" bottom="0.7086614173228347" header="0.15748031496062992" footer="0.5118110236220472"/>
  <pageSetup horizontalDpi="600" verticalDpi="600" orientation="landscape" paperSize="9" r:id="rId2"/>
  <headerFooter alignWithMargins="0">
    <oddHeader>&amp;L&amp;"Arial,Gras"&amp;20Savoir NAGER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G18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31.8515625" style="0" customWidth="1"/>
    <col min="3" max="3" width="13.140625" style="142" customWidth="1"/>
  </cols>
  <sheetData>
    <row r="1" spans="1:4" ht="12.75">
      <c r="A1" s="143" t="s">
        <v>40</v>
      </c>
      <c r="B1" s="143" t="s">
        <v>129</v>
      </c>
      <c r="C1" s="144" t="s">
        <v>130</v>
      </c>
      <c r="D1" s="143"/>
    </row>
    <row r="2" spans="1:4" ht="12.75">
      <c r="A2" s="145"/>
      <c r="B2" s="145"/>
      <c r="C2" s="146"/>
      <c r="D2" s="143"/>
    </row>
    <row r="3" spans="1:4" ht="12.75">
      <c r="A3" s="145"/>
      <c r="B3" s="145"/>
      <c r="C3" s="146"/>
      <c r="D3" s="143"/>
    </row>
    <row r="4" spans="1:4" ht="12.75">
      <c r="A4" s="145"/>
      <c r="B4" s="145"/>
      <c r="C4" s="146"/>
      <c r="D4" s="143"/>
    </row>
    <row r="5" spans="1:4" ht="12.75">
      <c r="A5" s="145"/>
      <c r="B5" s="145"/>
      <c r="C5" s="146"/>
      <c r="D5" s="143"/>
    </row>
    <row r="6" spans="1:4" ht="12.75">
      <c r="A6" s="145"/>
      <c r="B6" s="145"/>
      <c r="C6" s="146"/>
      <c r="D6" s="143"/>
    </row>
    <row r="7" spans="1:4" ht="12.75">
      <c r="A7" s="145"/>
      <c r="B7" s="145"/>
      <c r="C7" s="146"/>
      <c r="D7" s="143"/>
    </row>
    <row r="8" spans="1:4" ht="12.75">
      <c r="A8" s="145"/>
      <c r="B8" s="145"/>
      <c r="C8" s="146"/>
      <c r="D8" s="143"/>
    </row>
    <row r="9" spans="1:4" ht="12.75">
      <c r="A9" s="145"/>
      <c r="B9" s="145"/>
      <c r="C9" s="146"/>
      <c r="D9" s="143"/>
    </row>
    <row r="10" spans="1:4" ht="12.75">
      <c r="A10" s="145"/>
      <c r="B10" s="145"/>
      <c r="C10" s="146"/>
      <c r="D10" s="143"/>
    </row>
    <row r="11" spans="1:4" ht="12.75">
      <c r="A11" s="145"/>
      <c r="B11" s="145"/>
      <c r="C11" s="146"/>
      <c r="D11" s="143"/>
    </row>
    <row r="12" spans="1:4" ht="12.75">
      <c r="A12" s="145"/>
      <c r="B12" s="145"/>
      <c r="C12" s="146"/>
      <c r="D12" s="143"/>
    </row>
    <row r="13" spans="1:4" ht="12.75">
      <c r="A13" s="145"/>
      <c r="B13" s="145"/>
      <c r="C13" s="146"/>
      <c r="D13" s="143"/>
    </row>
    <row r="14" spans="1:4" ht="12.75">
      <c r="A14" s="145"/>
      <c r="B14" s="145"/>
      <c r="C14" s="146"/>
      <c r="D14" s="143"/>
    </row>
    <row r="15" spans="1:4" ht="12.75">
      <c r="A15" s="145"/>
      <c r="B15" s="145"/>
      <c r="C15" s="146"/>
      <c r="D15" s="143"/>
    </row>
    <row r="16" spans="1:4" ht="12.75">
      <c r="A16" s="145"/>
      <c r="B16" s="145"/>
      <c r="C16" s="146"/>
      <c r="D16" s="143"/>
    </row>
    <row r="17" spans="1:4" ht="12.75">
      <c r="A17" s="145"/>
      <c r="B17" s="145"/>
      <c r="C17" s="146"/>
      <c r="D17" s="143"/>
    </row>
    <row r="18" spans="1:4" ht="12.75">
      <c r="A18" s="145"/>
      <c r="B18" s="145"/>
      <c r="C18" s="146"/>
      <c r="D18" s="143"/>
    </row>
    <row r="19" spans="1:4" ht="12.75">
      <c r="A19" s="145"/>
      <c r="B19" s="145"/>
      <c r="C19" s="146"/>
      <c r="D19" s="143"/>
    </row>
    <row r="20" spans="1:4" ht="12.75">
      <c r="A20" s="145"/>
      <c r="B20" s="145"/>
      <c r="C20" s="146"/>
      <c r="D20" s="143"/>
    </row>
    <row r="21" spans="1:7" ht="12.75">
      <c r="A21" s="145"/>
      <c r="B21" s="145"/>
      <c r="C21" s="146"/>
      <c r="D21" s="143"/>
      <c r="G21" s="142"/>
    </row>
    <row r="22" spans="1:7" ht="12.75">
      <c r="A22" s="145"/>
      <c r="B22" s="145"/>
      <c r="C22" s="146"/>
      <c r="D22" s="143"/>
      <c r="G22" s="142"/>
    </row>
    <row r="23" spans="1:4" ht="12.75">
      <c r="A23" s="145"/>
      <c r="B23" s="145"/>
      <c r="C23" s="146"/>
      <c r="D23" s="143"/>
    </row>
    <row r="24" spans="1:4" ht="12.75">
      <c r="A24" s="145"/>
      <c r="B24" s="145"/>
      <c r="C24" s="146"/>
      <c r="D24" s="143"/>
    </row>
    <row r="25" spans="1:4" ht="12.75">
      <c r="A25" s="145"/>
      <c r="B25" s="145"/>
      <c r="C25" s="146"/>
      <c r="D25" s="143"/>
    </row>
    <row r="26" spans="1:4" ht="12.75">
      <c r="A26" s="145"/>
      <c r="B26" s="145"/>
      <c r="C26" s="146"/>
      <c r="D26" s="143"/>
    </row>
    <row r="27" spans="1:4" ht="12.75">
      <c r="A27" s="145"/>
      <c r="B27" s="145"/>
      <c r="C27" s="146"/>
      <c r="D27" s="143"/>
    </row>
    <row r="28" spans="1:4" ht="12.75">
      <c r="A28" s="145"/>
      <c r="B28" s="145"/>
      <c r="C28" s="146"/>
      <c r="D28" s="143"/>
    </row>
    <row r="29" spans="1:4" ht="12.75">
      <c r="A29" s="145"/>
      <c r="B29" s="145"/>
      <c r="C29" s="146"/>
      <c r="D29" s="143"/>
    </row>
    <row r="30" spans="1:4" ht="12.75">
      <c r="A30" s="145"/>
      <c r="B30" s="145"/>
      <c r="C30" s="146"/>
      <c r="D30" s="143"/>
    </row>
    <row r="31" spans="1:4" ht="12.75">
      <c r="A31" s="145"/>
      <c r="B31" s="145"/>
      <c r="C31" s="146"/>
      <c r="D31" s="143"/>
    </row>
    <row r="32" spans="1:4" ht="12.75">
      <c r="A32" s="145"/>
      <c r="B32" s="145"/>
      <c r="C32" s="146"/>
      <c r="D32" s="143"/>
    </row>
    <row r="33" spans="1:4" ht="12.75">
      <c r="A33" s="145"/>
      <c r="B33" s="145"/>
      <c r="C33" s="146"/>
      <c r="D33" s="143"/>
    </row>
    <row r="34" spans="1:4" ht="12.75">
      <c r="A34" s="145"/>
      <c r="B34" s="145"/>
      <c r="C34" s="146"/>
      <c r="D34" s="143"/>
    </row>
    <row r="35" spans="1:4" ht="12.75">
      <c r="A35" s="145"/>
      <c r="B35" s="145"/>
      <c r="C35" s="146"/>
      <c r="D35" s="143"/>
    </row>
    <row r="36" spans="1:4" ht="12.75">
      <c r="A36" s="145"/>
      <c r="B36" s="145"/>
      <c r="C36" s="146"/>
      <c r="D36" s="143"/>
    </row>
    <row r="37" spans="1:4" ht="12.75">
      <c r="A37" s="145"/>
      <c r="B37" s="145"/>
      <c r="C37" s="146"/>
      <c r="D37" s="143"/>
    </row>
    <row r="38" spans="1:4" ht="12.75">
      <c r="A38" s="145"/>
      <c r="B38" s="145"/>
      <c r="C38" s="146"/>
      <c r="D38" s="143"/>
    </row>
    <row r="39" spans="1:4" ht="12.75">
      <c r="A39" s="145"/>
      <c r="B39" s="145"/>
      <c r="C39" s="146"/>
      <c r="D39" s="143"/>
    </row>
    <row r="40" spans="1:4" ht="12.75">
      <c r="A40" s="145"/>
      <c r="B40" s="145"/>
      <c r="C40" s="146"/>
      <c r="D40" s="143"/>
    </row>
    <row r="41" spans="1:4" ht="12.75">
      <c r="A41" s="145"/>
      <c r="B41" s="145"/>
      <c r="C41" s="146"/>
      <c r="D41" s="143"/>
    </row>
    <row r="42" spans="1:4" ht="12.75">
      <c r="A42" s="145"/>
      <c r="B42" s="145"/>
      <c r="C42" s="146"/>
      <c r="D42" s="143"/>
    </row>
    <row r="43" spans="1:4" ht="12.75">
      <c r="A43" s="145"/>
      <c r="B43" s="145"/>
      <c r="C43" s="146"/>
      <c r="D43" s="143"/>
    </row>
    <row r="44" spans="1:4" ht="12.75">
      <c r="A44" s="145"/>
      <c r="B44" s="145"/>
      <c r="C44" s="146"/>
      <c r="D44" s="143"/>
    </row>
    <row r="45" spans="1:4" ht="12.75">
      <c r="A45" s="145"/>
      <c r="B45" s="145"/>
      <c r="C45" s="146"/>
      <c r="D45" s="143"/>
    </row>
    <row r="46" spans="1:4" ht="12.75">
      <c r="A46" s="145"/>
      <c r="B46" s="145"/>
      <c r="C46" s="146"/>
      <c r="D46" s="143"/>
    </row>
    <row r="47" spans="1:4" ht="12.75">
      <c r="A47" s="145"/>
      <c r="B47" s="145"/>
      <c r="C47" s="146"/>
      <c r="D47" s="143"/>
    </row>
    <row r="48" spans="1:4" ht="12.75">
      <c r="A48" s="145"/>
      <c r="B48" s="145"/>
      <c r="C48" s="146"/>
      <c r="D48" s="143"/>
    </row>
    <row r="49" spans="1:4" ht="12.75">
      <c r="A49" s="145"/>
      <c r="B49" s="145"/>
      <c r="C49" s="146"/>
      <c r="D49" s="143"/>
    </row>
    <row r="50" spans="1:4" ht="12.75">
      <c r="A50" s="145"/>
      <c r="B50" s="145"/>
      <c r="C50" s="146"/>
      <c r="D50" s="143"/>
    </row>
    <row r="51" spans="1:4" ht="12.75">
      <c r="A51" s="145"/>
      <c r="B51" s="145"/>
      <c r="C51" s="146"/>
      <c r="D51" s="143"/>
    </row>
    <row r="52" spans="1:4" ht="12.75">
      <c r="A52" s="145"/>
      <c r="B52" s="145"/>
      <c r="C52" s="146"/>
      <c r="D52" s="143"/>
    </row>
    <row r="53" spans="1:4" ht="12.75">
      <c r="A53" s="145"/>
      <c r="B53" s="145"/>
      <c r="C53" s="146"/>
      <c r="D53" s="143"/>
    </row>
    <row r="54" spans="1:4" ht="12.75">
      <c r="A54" s="145"/>
      <c r="B54" s="145"/>
      <c r="C54" s="146"/>
      <c r="D54" s="143"/>
    </row>
    <row r="55" spans="1:4" ht="12.75">
      <c r="A55" s="145"/>
      <c r="B55" s="145"/>
      <c r="C55" s="146"/>
      <c r="D55" s="143"/>
    </row>
    <row r="56" spans="1:4" ht="12.75">
      <c r="A56" s="145"/>
      <c r="B56" s="145"/>
      <c r="C56" s="146"/>
      <c r="D56" s="143"/>
    </row>
    <row r="57" spans="1:4" ht="12.75">
      <c r="A57" s="145"/>
      <c r="B57" s="145"/>
      <c r="C57" s="146"/>
      <c r="D57" s="143"/>
    </row>
    <row r="58" spans="1:4" ht="12.75">
      <c r="A58" s="145"/>
      <c r="B58" s="145"/>
      <c r="C58" s="146"/>
      <c r="D58" s="143"/>
    </row>
    <row r="59" spans="1:4" ht="12.75">
      <c r="A59" s="145"/>
      <c r="B59" s="145"/>
      <c r="C59" s="146"/>
      <c r="D59" s="143"/>
    </row>
    <row r="60" spans="1:4" ht="12.75">
      <c r="A60" s="145"/>
      <c r="B60" s="145"/>
      <c r="C60" s="146"/>
      <c r="D60" s="143"/>
    </row>
    <row r="61" spans="1:4" ht="12.75">
      <c r="A61" s="145"/>
      <c r="B61" s="145"/>
      <c r="C61" s="146"/>
      <c r="D61" s="143"/>
    </row>
    <row r="62" spans="1:4" ht="12.75">
      <c r="A62" s="145"/>
      <c r="B62" s="145"/>
      <c r="C62" s="146"/>
      <c r="D62" s="143"/>
    </row>
    <row r="63" spans="1:4" ht="12.75">
      <c r="A63" s="145"/>
      <c r="B63" s="145"/>
      <c r="C63" s="146"/>
      <c r="D63" s="143"/>
    </row>
    <row r="64" spans="1:4" ht="12.75">
      <c r="A64" s="145"/>
      <c r="B64" s="145"/>
      <c r="C64" s="146"/>
      <c r="D64" s="143"/>
    </row>
    <row r="65" spans="1:4" ht="12.75">
      <c r="A65" s="145"/>
      <c r="B65" s="145"/>
      <c r="C65" s="146"/>
      <c r="D65" s="143"/>
    </row>
    <row r="66" spans="1:4" ht="12.75">
      <c r="A66" s="145"/>
      <c r="B66" s="145"/>
      <c r="C66" s="146"/>
      <c r="D66" s="143"/>
    </row>
    <row r="67" spans="1:4" ht="12.75">
      <c r="A67" s="145"/>
      <c r="B67" s="145"/>
      <c r="C67" s="146"/>
      <c r="D67" s="143"/>
    </row>
    <row r="68" spans="1:4" ht="12.75">
      <c r="A68" s="145"/>
      <c r="B68" s="145"/>
      <c r="C68" s="146"/>
      <c r="D68" s="143"/>
    </row>
    <row r="69" spans="1:4" ht="12.75">
      <c r="A69" s="145"/>
      <c r="B69" s="145"/>
      <c r="C69" s="146"/>
      <c r="D69" s="143"/>
    </row>
    <row r="70" spans="1:4" ht="12.75">
      <c r="A70" s="145"/>
      <c r="B70" s="145"/>
      <c r="C70" s="146"/>
      <c r="D70" s="143"/>
    </row>
    <row r="71" spans="1:4" ht="12.75">
      <c r="A71" s="145"/>
      <c r="B71" s="145"/>
      <c r="C71" s="146"/>
      <c r="D71" s="143"/>
    </row>
    <row r="72" spans="1:4" ht="12.75">
      <c r="A72" s="145"/>
      <c r="B72" s="145"/>
      <c r="C72" s="146"/>
      <c r="D72" s="143"/>
    </row>
    <row r="73" spans="1:4" ht="12.75">
      <c r="A73" s="145"/>
      <c r="B73" s="145"/>
      <c r="C73" s="146"/>
      <c r="D73" s="143"/>
    </row>
    <row r="74" spans="1:4" ht="12.75">
      <c r="A74" s="145"/>
      <c r="B74" s="145"/>
      <c r="C74" s="146"/>
      <c r="D74" s="143"/>
    </row>
    <row r="75" spans="1:4" ht="12.75">
      <c r="A75" s="145"/>
      <c r="B75" s="145"/>
      <c r="C75" s="146"/>
      <c r="D75" s="143"/>
    </row>
    <row r="76" spans="1:4" ht="12.75">
      <c r="A76" s="145"/>
      <c r="B76" s="145"/>
      <c r="C76" s="146"/>
      <c r="D76" s="143"/>
    </row>
    <row r="77" spans="1:4" ht="12.75">
      <c r="A77" s="145"/>
      <c r="B77" s="145"/>
      <c r="C77" s="146"/>
      <c r="D77" s="143"/>
    </row>
    <row r="78" spans="1:4" ht="12.75">
      <c r="A78" s="145"/>
      <c r="B78" s="145"/>
      <c r="C78" s="146"/>
      <c r="D78" s="143"/>
    </row>
    <row r="79" spans="1:4" ht="12.75">
      <c r="A79" s="145"/>
      <c r="B79" s="145"/>
      <c r="C79" s="146"/>
      <c r="D79" s="143"/>
    </row>
    <row r="80" spans="1:4" ht="12.75">
      <c r="A80" s="145"/>
      <c r="B80" s="145"/>
      <c r="C80" s="146"/>
      <c r="D80" s="143"/>
    </row>
    <row r="81" spans="1:4" ht="12.75">
      <c r="A81" s="145"/>
      <c r="B81" s="145"/>
      <c r="C81" s="146"/>
      <c r="D81" s="143"/>
    </row>
    <row r="82" spans="1:4" ht="12.75">
      <c r="A82" s="145"/>
      <c r="B82" s="145"/>
      <c r="C82" s="146"/>
      <c r="D82" s="143"/>
    </row>
    <row r="83" spans="1:4" ht="12.75">
      <c r="A83" s="145"/>
      <c r="B83" s="145"/>
      <c r="C83" s="146"/>
      <c r="D83" s="143"/>
    </row>
    <row r="84" spans="1:4" ht="12.75">
      <c r="A84" s="145"/>
      <c r="B84" s="145"/>
      <c r="C84" s="146"/>
      <c r="D84" s="143"/>
    </row>
    <row r="85" spans="1:4" ht="12.75">
      <c r="A85" s="145"/>
      <c r="B85" s="145"/>
      <c r="C85" s="146"/>
      <c r="D85" s="143"/>
    </row>
    <row r="86" spans="1:4" ht="12.75">
      <c r="A86" s="145"/>
      <c r="B86" s="145"/>
      <c r="C86" s="146"/>
      <c r="D86" s="143"/>
    </row>
    <row r="87" spans="1:4" ht="12.75">
      <c r="A87" s="145"/>
      <c r="B87" s="145"/>
      <c r="C87" s="146"/>
      <c r="D87" s="143"/>
    </row>
    <row r="88" spans="1:4" ht="12.75">
      <c r="A88" s="145"/>
      <c r="B88" s="145"/>
      <c r="C88" s="146"/>
      <c r="D88" s="143"/>
    </row>
    <row r="89" spans="1:4" ht="12.75">
      <c r="A89" s="145"/>
      <c r="B89" s="145"/>
      <c r="C89" s="146"/>
      <c r="D89" s="143"/>
    </row>
    <row r="90" spans="1:4" ht="12.75">
      <c r="A90" s="145"/>
      <c r="B90" s="145"/>
      <c r="C90" s="146"/>
      <c r="D90" s="143"/>
    </row>
    <row r="91" spans="1:4" ht="12.75">
      <c r="A91" s="145"/>
      <c r="B91" s="145"/>
      <c r="C91" s="146"/>
      <c r="D91" s="143"/>
    </row>
    <row r="92" spans="1:4" ht="12.75">
      <c r="A92" s="145"/>
      <c r="B92" s="145"/>
      <c r="C92" s="146"/>
      <c r="D92" s="143"/>
    </row>
    <row r="93" spans="1:4" ht="12.75">
      <c r="A93" s="145"/>
      <c r="B93" s="145"/>
      <c r="C93" s="146"/>
      <c r="D93" s="143"/>
    </row>
    <row r="94" spans="1:4" ht="12.75">
      <c r="A94" s="145"/>
      <c r="B94" s="145"/>
      <c r="C94" s="146"/>
      <c r="D94" s="143"/>
    </row>
    <row r="95" spans="1:4" ht="12.75">
      <c r="A95" s="145"/>
      <c r="B95" s="145"/>
      <c r="C95" s="146"/>
      <c r="D95" s="143"/>
    </row>
    <row r="96" spans="1:4" ht="12.75">
      <c r="A96" s="145"/>
      <c r="B96" s="145"/>
      <c r="C96" s="146"/>
      <c r="D96" s="143"/>
    </row>
    <row r="97" spans="1:4" ht="12.75">
      <c r="A97" s="145"/>
      <c r="B97" s="145"/>
      <c r="C97" s="146"/>
      <c r="D97" s="143"/>
    </row>
    <row r="98" spans="1:4" ht="12.75">
      <c r="A98" s="145"/>
      <c r="B98" s="145"/>
      <c r="C98" s="146"/>
      <c r="D98" s="143"/>
    </row>
    <row r="99" spans="1:4" ht="12.75">
      <c r="A99" s="145"/>
      <c r="B99" s="145"/>
      <c r="C99" s="146"/>
      <c r="D99" s="143"/>
    </row>
    <row r="100" spans="1:4" ht="12.75">
      <c r="A100" s="145"/>
      <c r="B100" s="145"/>
      <c r="C100" s="146"/>
      <c r="D100" s="143"/>
    </row>
    <row r="101" spans="1:4" ht="12.75">
      <c r="A101" s="145"/>
      <c r="B101" s="145"/>
      <c r="C101" s="146"/>
      <c r="D101" s="143"/>
    </row>
    <row r="102" spans="1:4" ht="12.75">
      <c r="A102" s="145"/>
      <c r="B102" s="145"/>
      <c r="C102" s="146"/>
      <c r="D102" s="143"/>
    </row>
    <row r="103" spans="1:4" ht="12.75">
      <c r="A103" s="145"/>
      <c r="B103" s="145"/>
      <c r="C103" s="146"/>
      <c r="D103" s="143"/>
    </row>
    <row r="104" spans="1:4" ht="12.75">
      <c r="A104" s="145"/>
      <c r="B104" s="145"/>
      <c r="C104" s="146"/>
      <c r="D104" s="143"/>
    </row>
    <row r="105" spans="1:4" ht="12.75">
      <c r="A105" s="145"/>
      <c r="B105" s="145"/>
      <c r="C105" s="146"/>
      <c r="D105" s="143"/>
    </row>
    <row r="106" spans="1:4" ht="12.75">
      <c r="A106" s="145"/>
      <c r="B106" s="145"/>
      <c r="C106" s="146"/>
      <c r="D106" s="143"/>
    </row>
    <row r="107" spans="1:4" ht="12.75">
      <c r="A107" s="145"/>
      <c r="B107" s="145"/>
      <c r="C107" s="146"/>
      <c r="D107" s="143"/>
    </row>
    <row r="108" spans="1:4" ht="12.75">
      <c r="A108" s="145"/>
      <c r="B108" s="145"/>
      <c r="C108" s="146"/>
      <c r="D108" s="143"/>
    </row>
    <row r="109" spans="1:4" ht="12.75">
      <c r="A109" s="145"/>
      <c r="B109" s="145"/>
      <c r="C109" s="146"/>
      <c r="D109" s="143"/>
    </row>
    <row r="110" spans="1:4" ht="12.75">
      <c r="A110" s="145"/>
      <c r="B110" s="145"/>
      <c r="C110" s="146"/>
      <c r="D110" s="143"/>
    </row>
    <row r="111" spans="1:4" ht="12.75">
      <c r="A111" s="145"/>
      <c r="B111" s="145"/>
      <c r="C111" s="146"/>
      <c r="D111" s="143"/>
    </row>
    <row r="112" spans="1:4" ht="12.75">
      <c r="A112" s="145"/>
      <c r="B112" s="145"/>
      <c r="C112" s="146"/>
      <c r="D112" s="143"/>
    </row>
    <row r="113" spans="1:4" ht="12.75">
      <c r="A113" s="145"/>
      <c r="B113" s="145"/>
      <c r="C113" s="146"/>
      <c r="D113" s="143"/>
    </row>
    <row r="114" spans="1:4" ht="12.75">
      <c r="A114" s="145"/>
      <c r="B114" s="145"/>
      <c r="C114" s="146"/>
      <c r="D114" s="143"/>
    </row>
    <row r="115" spans="1:4" ht="12.75">
      <c r="A115" s="145"/>
      <c r="B115" s="145"/>
      <c r="C115" s="146"/>
      <c r="D115" s="143"/>
    </row>
    <row r="116" spans="1:4" ht="12.75">
      <c r="A116" s="145"/>
      <c r="B116" s="145"/>
      <c r="C116" s="146"/>
      <c r="D116" s="143"/>
    </row>
    <row r="117" spans="1:4" ht="12.75">
      <c r="A117" s="145"/>
      <c r="B117" s="145"/>
      <c r="C117" s="146"/>
      <c r="D117" s="143"/>
    </row>
    <row r="118" spans="1:4" ht="12.75">
      <c r="A118" s="145"/>
      <c r="B118" s="145"/>
      <c r="C118" s="146"/>
      <c r="D118" s="143"/>
    </row>
    <row r="119" spans="1:4" ht="12.75">
      <c r="A119" s="145"/>
      <c r="B119" s="145"/>
      <c r="C119" s="146"/>
      <c r="D119" s="143"/>
    </row>
    <row r="120" spans="1:4" ht="12.75">
      <c r="A120" s="145"/>
      <c r="B120" s="145"/>
      <c r="C120" s="146"/>
      <c r="D120" s="143"/>
    </row>
    <row r="121" spans="1:4" ht="12.75">
      <c r="A121" s="145"/>
      <c r="B121" s="145"/>
      <c r="C121" s="146"/>
      <c r="D121" s="143"/>
    </row>
    <row r="122" spans="1:4" ht="12.75">
      <c r="A122" s="145"/>
      <c r="B122" s="145"/>
      <c r="C122" s="146"/>
      <c r="D122" s="143"/>
    </row>
    <row r="123" spans="1:4" ht="12.75">
      <c r="A123" s="145"/>
      <c r="B123" s="145"/>
      <c r="C123" s="146"/>
      <c r="D123" s="143"/>
    </row>
    <row r="124" spans="1:4" ht="12.75">
      <c r="A124" s="145"/>
      <c r="B124" s="145"/>
      <c r="C124" s="146"/>
      <c r="D124" s="143"/>
    </row>
    <row r="125" spans="1:4" ht="12.75">
      <c r="A125" s="145"/>
      <c r="B125" s="145"/>
      <c r="C125" s="146"/>
      <c r="D125" s="143"/>
    </row>
    <row r="126" spans="1:4" ht="12.75">
      <c r="A126" s="145"/>
      <c r="B126" s="145"/>
      <c r="C126" s="146"/>
      <c r="D126" s="143"/>
    </row>
    <row r="127" spans="1:4" ht="12.75">
      <c r="A127" s="145"/>
      <c r="B127" s="145"/>
      <c r="C127" s="146"/>
      <c r="D127" s="143"/>
    </row>
    <row r="128" spans="1:4" ht="12.75">
      <c r="A128" s="145"/>
      <c r="B128" s="145"/>
      <c r="C128" s="146"/>
      <c r="D128" s="143"/>
    </row>
    <row r="129" spans="1:4" ht="12.75">
      <c r="A129" s="145"/>
      <c r="B129" s="145"/>
      <c r="C129" s="146"/>
      <c r="D129" s="143"/>
    </row>
    <row r="130" spans="1:4" ht="12.75">
      <c r="A130" s="145"/>
      <c r="B130" s="145"/>
      <c r="C130" s="146"/>
      <c r="D130" s="143"/>
    </row>
    <row r="131" spans="1:4" ht="12.75">
      <c r="A131" s="145"/>
      <c r="B131" s="145"/>
      <c r="C131" s="146"/>
      <c r="D131" s="143"/>
    </row>
    <row r="132" spans="1:4" ht="12.75">
      <c r="A132" s="145"/>
      <c r="B132" s="145"/>
      <c r="C132" s="146"/>
      <c r="D132" s="143"/>
    </row>
    <row r="133" spans="1:4" ht="12.75">
      <c r="A133" s="145"/>
      <c r="B133" s="145"/>
      <c r="C133" s="146"/>
      <c r="D133" s="143"/>
    </row>
    <row r="134" spans="1:4" ht="12.75">
      <c r="A134" s="145"/>
      <c r="B134" s="145"/>
      <c r="C134" s="146"/>
      <c r="D134" s="143"/>
    </row>
    <row r="135" spans="1:4" ht="12.75">
      <c r="A135" s="145"/>
      <c r="B135" s="145"/>
      <c r="C135" s="146"/>
      <c r="D135" s="143"/>
    </row>
    <row r="136" spans="1:4" ht="12.75">
      <c r="A136" s="145"/>
      <c r="B136" s="145"/>
      <c r="C136" s="146"/>
      <c r="D136" s="143"/>
    </row>
    <row r="137" spans="1:4" ht="12.75">
      <c r="A137" s="145"/>
      <c r="B137" s="145"/>
      <c r="C137" s="146"/>
      <c r="D137" s="143"/>
    </row>
    <row r="138" spans="1:4" ht="12.75">
      <c r="A138" s="145"/>
      <c r="B138" s="145"/>
      <c r="C138" s="146"/>
      <c r="D138" s="143"/>
    </row>
    <row r="139" spans="1:4" ht="12.75">
      <c r="A139" s="145"/>
      <c r="B139" s="145"/>
      <c r="C139" s="146"/>
      <c r="D139" s="143"/>
    </row>
    <row r="140" spans="1:4" ht="12.75">
      <c r="A140" s="145"/>
      <c r="B140" s="145"/>
      <c r="C140" s="146"/>
      <c r="D140" s="143"/>
    </row>
    <row r="141" spans="1:4" ht="12.75">
      <c r="A141" s="145"/>
      <c r="B141" s="145"/>
      <c r="C141" s="146"/>
      <c r="D141" s="143"/>
    </row>
    <row r="142" spans="1:4" ht="12.75">
      <c r="A142" s="145"/>
      <c r="B142" s="145"/>
      <c r="C142" s="146"/>
      <c r="D142" s="143"/>
    </row>
    <row r="143" spans="1:4" ht="12.75">
      <c r="A143" s="145"/>
      <c r="B143" s="145"/>
      <c r="C143" s="146"/>
      <c r="D143" s="143"/>
    </row>
    <row r="144" spans="1:4" ht="12.75">
      <c r="A144" s="145"/>
      <c r="B144" s="145"/>
      <c r="C144" s="146"/>
      <c r="D144" s="143"/>
    </row>
    <row r="145" spans="1:4" ht="12.75">
      <c r="A145" s="145"/>
      <c r="B145" s="145"/>
      <c r="C145" s="146"/>
      <c r="D145" s="143"/>
    </row>
    <row r="146" spans="1:4" ht="12.75">
      <c r="A146" s="145"/>
      <c r="B146" s="145"/>
      <c r="C146" s="146"/>
      <c r="D146" s="143"/>
    </row>
    <row r="147" spans="1:4" ht="12.75">
      <c r="A147" s="145"/>
      <c r="B147" s="145"/>
      <c r="C147" s="146"/>
      <c r="D147" s="143"/>
    </row>
    <row r="148" spans="1:4" ht="12.75">
      <c r="A148" s="145"/>
      <c r="B148" s="145"/>
      <c r="C148" s="146"/>
      <c r="D148" s="143"/>
    </row>
    <row r="149" spans="1:4" ht="12.75">
      <c r="A149" s="145"/>
      <c r="B149" s="145"/>
      <c r="C149" s="146"/>
      <c r="D149" s="143"/>
    </row>
    <row r="150" spans="1:4" ht="12.75">
      <c r="A150" s="145"/>
      <c r="B150" s="145"/>
      <c r="C150" s="146"/>
      <c r="D150" s="143"/>
    </row>
    <row r="151" spans="1:4" ht="12.75">
      <c r="A151" s="145"/>
      <c r="B151" s="145"/>
      <c r="C151" s="146"/>
      <c r="D151" s="143"/>
    </row>
    <row r="152" spans="1:4" ht="12.75">
      <c r="A152" s="145"/>
      <c r="B152" s="145"/>
      <c r="C152" s="146"/>
      <c r="D152" s="143"/>
    </row>
    <row r="153" spans="1:4" ht="12.75">
      <c r="A153" s="145"/>
      <c r="B153" s="145"/>
      <c r="C153" s="146"/>
      <c r="D153" s="143"/>
    </row>
    <row r="154" spans="1:4" ht="12.75">
      <c r="A154" s="145"/>
      <c r="B154" s="145"/>
      <c r="C154" s="146"/>
      <c r="D154" s="143"/>
    </row>
    <row r="155" spans="1:4" ht="12.75">
      <c r="A155" s="145"/>
      <c r="B155" s="145"/>
      <c r="C155" s="146"/>
      <c r="D155" s="143"/>
    </row>
    <row r="156" spans="1:4" ht="12.75">
      <c r="A156" s="145"/>
      <c r="B156" s="145"/>
      <c r="C156" s="146"/>
      <c r="D156" s="143"/>
    </row>
    <row r="157" spans="1:4" ht="12.75">
      <c r="A157" s="145"/>
      <c r="B157" s="145"/>
      <c r="C157" s="146"/>
      <c r="D157" s="143"/>
    </row>
    <row r="158" spans="1:4" ht="12.75">
      <c r="A158" s="145"/>
      <c r="B158" s="145"/>
      <c r="C158" s="146"/>
      <c r="D158" s="143"/>
    </row>
    <row r="159" spans="1:4" ht="12.75">
      <c r="A159" s="145"/>
      <c r="B159" s="145"/>
      <c r="C159" s="146"/>
      <c r="D159" s="143"/>
    </row>
    <row r="160" spans="1:4" ht="12.75">
      <c r="A160" s="145"/>
      <c r="B160" s="145"/>
      <c r="C160" s="146"/>
      <c r="D160" s="143"/>
    </row>
    <row r="161" spans="1:4" ht="12.75">
      <c r="A161" s="145"/>
      <c r="B161" s="145"/>
      <c r="C161" s="146"/>
      <c r="D161" s="143"/>
    </row>
    <row r="162" spans="1:4" ht="12.75">
      <c r="A162" s="145"/>
      <c r="B162" s="145"/>
      <c r="C162" s="146"/>
      <c r="D162" s="143"/>
    </row>
    <row r="163" spans="1:4" ht="12.75">
      <c r="A163" s="145"/>
      <c r="B163" s="145"/>
      <c r="C163" s="146"/>
      <c r="D163" s="143"/>
    </row>
    <row r="164" spans="1:4" ht="12.75">
      <c r="A164" s="145"/>
      <c r="B164" s="145"/>
      <c r="C164" s="146"/>
      <c r="D164" s="143"/>
    </row>
    <row r="165" spans="1:4" ht="12.75">
      <c r="A165" s="145"/>
      <c r="B165" s="145"/>
      <c r="C165" s="146"/>
      <c r="D165" s="143"/>
    </row>
    <row r="166" spans="1:4" ht="12.75">
      <c r="A166" s="145"/>
      <c r="B166" s="145"/>
      <c r="C166" s="146"/>
      <c r="D166" s="143"/>
    </row>
    <row r="167" spans="1:4" ht="12.75">
      <c r="A167" s="145"/>
      <c r="B167" s="145"/>
      <c r="C167" s="146"/>
      <c r="D167" s="143"/>
    </row>
    <row r="168" spans="1:4" ht="12.75">
      <c r="A168" s="145"/>
      <c r="B168" s="145"/>
      <c r="C168" s="146"/>
      <c r="D168" s="143"/>
    </row>
    <row r="169" spans="1:4" ht="12.75">
      <c r="A169" s="145"/>
      <c r="B169" s="145"/>
      <c r="C169" s="146"/>
      <c r="D169" s="143"/>
    </row>
    <row r="170" spans="1:4" ht="12.75">
      <c r="A170" s="145"/>
      <c r="B170" s="145"/>
      <c r="C170" s="146"/>
      <c r="D170" s="143"/>
    </row>
    <row r="171" spans="1:4" ht="12.75">
      <c r="A171" s="145"/>
      <c r="B171" s="145"/>
      <c r="C171" s="146"/>
      <c r="D171" s="143"/>
    </row>
    <row r="172" spans="1:4" ht="12.75">
      <c r="A172" s="145"/>
      <c r="B172" s="145"/>
      <c r="C172" s="146"/>
      <c r="D172" s="143"/>
    </row>
    <row r="173" spans="1:4" ht="12.75">
      <c r="A173" s="145"/>
      <c r="B173" s="145"/>
      <c r="C173" s="146"/>
      <c r="D173" s="143"/>
    </row>
    <row r="174" spans="1:4" ht="12.75">
      <c r="A174" s="145"/>
      <c r="B174" s="145"/>
      <c r="C174" s="146"/>
      <c r="D174" s="143"/>
    </row>
    <row r="175" spans="1:4" ht="12.75">
      <c r="A175" s="145"/>
      <c r="B175" s="145"/>
      <c r="C175" s="146"/>
      <c r="D175" s="143"/>
    </row>
    <row r="176" spans="1:4" ht="12.75">
      <c r="A176" s="145"/>
      <c r="B176" s="145"/>
      <c r="C176" s="146"/>
      <c r="D176" s="143"/>
    </row>
    <row r="177" spans="1:4" ht="12.75">
      <c r="A177" s="145"/>
      <c r="B177" s="145"/>
      <c r="C177" s="146"/>
      <c r="D177" s="143"/>
    </row>
    <row r="178" spans="1:4" ht="12.75">
      <c r="A178" s="145"/>
      <c r="B178" s="145"/>
      <c r="C178" s="146"/>
      <c r="D178" s="143"/>
    </row>
    <row r="179" spans="1:4" ht="12.75">
      <c r="A179" s="145"/>
      <c r="B179" s="145"/>
      <c r="C179" s="146"/>
      <c r="D179" s="143"/>
    </row>
    <row r="180" spans="1:4" ht="12.75">
      <c r="A180" s="145"/>
      <c r="B180" s="145"/>
      <c r="C180" s="146"/>
      <c r="D180" s="143"/>
    </row>
    <row r="181" spans="1:4" ht="12.75">
      <c r="A181" s="145"/>
      <c r="B181" s="145"/>
      <c r="C181" s="146"/>
      <c r="D181" s="143"/>
    </row>
    <row r="182" spans="1:4" ht="12.75">
      <c r="A182" s="143"/>
      <c r="B182" s="143"/>
      <c r="C182" s="144"/>
      <c r="D182" s="143"/>
    </row>
  </sheetData>
  <sheetProtection sheet="1"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32"/>
  <sheetViews>
    <sheetView zoomScale="135" zoomScaleNormal="135" zoomScalePageLayoutView="0" workbookViewId="0" topLeftCell="A1">
      <selection activeCell="B1" sqref="B1"/>
    </sheetView>
  </sheetViews>
  <sheetFormatPr defaultColWidth="11.421875" defaultRowHeight="12.75"/>
  <cols>
    <col min="1" max="1" width="18.57421875" style="0" customWidth="1"/>
    <col min="2" max="2" width="16.28125" style="0" customWidth="1"/>
    <col min="3" max="3" width="20.00390625" style="0" customWidth="1"/>
    <col min="4" max="4" width="24.57421875" style="0" customWidth="1"/>
    <col min="5" max="5" width="20.57421875" style="0" customWidth="1"/>
    <col min="6" max="7" width="16.7109375" style="0" customWidth="1"/>
  </cols>
  <sheetData>
    <row r="1" spans="1:11" ht="45">
      <c r="A1" s="76" t="s">
        <v>51</v>
      </c>
      <c r="B1" s="77" t="s">
        <v>95</v>
      </c>
      <c r="C1" s="78" t="s">
        <v>52</v>
      </c>
      <c r="D1" s="79"/>
      <c r="E1" s="76" t="s">
        <v>53</v>
      </c>
      <c r="F1" s="80" t="s">
        <v>7</v>
      </c>
      <c r="G1" s="80" t="s">
        <v>54</v>
      </c>
      <c r="H1" s="78"/>
      <c r="I1" s="79"/>
      <c r="J1" s="79"/>
      <c r="K1" s="78"/>
    </row>
    <row r="2" spans="1:11" ht="15">
      <c r="A2" s="81"/>
      <c r="B2" s="82"/>
      <c r="C2" s="83"/>
      <c r="D2" s="84" t="s">
        <v>96</v>
      </c>
      <c r="E2" s="81"/>
      <c r="F2" s="82"/>
      <c r="G2" s="82"/>
      <c r="H2" s="83"/>
      <c r="I2" s="85"/>
      <c r="J2" s="85"/>
      <c r="K2" s="83"/>
    </row>
    <row r="3" spans="1:11" ht="15.75">
      <c r="A3" s="76" t="s">
        <v>55</v>
      </c>
      <c r="B3" s="140" t="s">
        <v>99</v>
      </c>
      <c r="C3" s="83"/>
      <c r="D3" s="84" t="s">
        <v>97</v>
      </c>
      <c r="E3" s="86" t="s">
        <v>56</v>
      </c>
      <c r="F3" s="82"/>
      <c r="G3" s="82"/>
      <c r="H3" s="83"/>
      <c r="I3" s="85"/>
      <c r="J3" s="85"/>
      <c r="K3" s="83"/>
    </row>
    <row r="4" spans="1:11" ht="15.75">
      <c r="A4" s="81" t="s">
        <v>57</v>
      </c>
      <c r="B4" s="87" t="s">
        <v>47</v>
      </c>
      <c r="C4" s="83"/>
      <c r="D4" s="84" t="s">
        <v>98</v>
      </c>
      <c r="E4" s="86" t="s">
        <v>58</v>
      </c>
      <c r="F4" s="82"/>
      <c r="G4" s="82"/>
      <c r="H4" s="83"/>
      <c r="I4" s="85"/>
      <c r="J4" s="85"/>
      <c r="K4" s="83"/>
    </row>
    <row r="5" spans="1:11" ht="15.75">
      <c r="A5" s="81" t="s">
        <v>59</v>
      </c>
      <c r="B5" s="87" t="s">
        <v>49</v>
      </c>
      <c r="C5" s="83"/>
      <c r="D5" s="84"/>
      <c r="E5" s="86" t="s">
        <v>60</v>
      </c>
      <c r="F5" s="82"/>
      <c r="G5" s="82"/>
      <c r="H5" s="81"/>
      <c r="I5" s="85"/>
      <c r="J5" s="85"/>
      <c r="K5" s="81"/>
    </row>
    <row r="6" spans="1:11" ht="15.75">
      <c r="A6" s="81" t="s">
        <v>61</v>
      </c>
      <c r="B6" s="87" t="s">
        <v>48</v>
      </c>
      <c r="C6" s="83"/>
      <c r="D6" s="84"/>
      <c r="E6" s="86" t="s">
        <v>62</v>
      </c>
      <c r="F6" s="82"/>
      <c r="G6" s="82"/>
      <c r="H6" s="81"/>
      <c r="I6" s="85"/>
      <c r="J6" s="85"/>
      <c r="K6" s="81"/>
    </row>
    <row r="7" spans="1:11" ht="15.75">
      <c r="A7" s="81" t="s">
        <v>63</v>
      </c>
      <c r="B7" s="87" t="s">
        <v>64</v>
      </c>
      <c r="C7" s="83"/>
      <c r="D7" s="84"/>
      <c r="E7" s="86" t="s">
        <v>65</v>
      </c>
      <c r="F7" s="82"/>
      <c r="G7" s="82"/>
      <c r="H7" s="83"/>
      <c r="I7" s="85"/>
      <c r="J7" s="85"/>
      <c r="K7" s="83"/>
    </row>
    <row r="8" spans="1:11" ht="15">
      <c r="A8" s="81" t="s">
        <v>90</v>
      </c>
      <c r="B8" s="87" t="s">
        <v>91</v>
      </c>
      <c r="C8" s="83"/>
      <c r="D8" s="84"/>
      <c r="E8" s="81" t="s">
        <v>66</v>
      </c>
      <c r="F8" s="87" t="s">
        <v>104</v>
      </c>
      <c r="G8" s="87" t="s">
        <v>67</v>
      </c>
      <c r="H8" s="83"/>
      <c r="I8" s="85"/>
      <c r="J8" s="85"/>
      <c r="K8" s="83"/>
    </row>
    <row r="9" spans="1:11" ht="15">
      <c r="A9" s="81"/>
      <c r="B9" s="87"/>
      <c r="C9" s="83"/>
      <c r="D9" s="41"/>
      <c r="E9" s="81" t="s">
        <v>68</v>
      </c>
      <c r="F9" s="87" t="s">
        <v>103</v>
      </c>
      <c r="G9" s="87" t="s">
        <v>68</v>
      </c>
      <c r="H9" s="83"/>
      <c r="I9" s="85"/>
      <c r="J9" s="85"/>
      <c r="K9" s="83"/>
    </row>
    <row r="10" spans="1:11" ht="15">
      <c r="A10" s="81"/>
      <c r="B10" s="82"/>
      <c r="C10" s="83"/>
      <c r="D10" s="41"/>
      <c r="E10" s="81"/>
      <c r="F10" s="82"/>
      <c r="G10" s="82"/>
      <c r="H10" s="83"/>
      <c r="I10" s="85"/>
      <c r="J10" s="85"/>
      <c r="K10" s="83"/>
    </row>
    <row r="11" spans="1:11" ht="15">
      <c r="A11" s="81"/>
      <c r="B11" s="82"/>
      <c r="C11" s="83"/>
      <c r="D11" s="41"/>
      <c r="E11" s="88" t="s">
        <v>115</v>
      </c>
      <c r="F11" s="82" t="s">
        <v>66</v>
      </c>
      <c r="G11" s="89">
        <v>1</v>
      </c>
      <c r="H11" s="83"/>
      <c r="I11" s="85"/>
      <c r="J11" s="85"/>
      <c r="K11" s="83"/>
    </row>
    <row r="12" spans="1:11" ht="15">
      <c r="A12" s="81"/>
      <c r="B12" s="82"/>
      <c r="C12" s="83"/>
      <c r="D12" s="41"/>
      <c r="E12" s="81"/>
      <c r="F12" s="82" t="s">
        <v>68</v>
      </c>
      <c r="G12" s="89">
        <v>0</v>
      </c>
      <c r="H12" s="83"/>
      <c r="I12" s="85"/>
      <c r="J12" s="85"/>
      <c r="K12" s="83"/>
    </row>
    <row r="13" spans="1:11" ht="15">
      <c r="A13" s="81"/>
      <c r="B13" s="82"/>
      <c r="C13" s="83"/>
      <c r="D13" s="41"/>
      <c r="E13" s="81"/>
      <c r="F13" s="82"/>
      <c r="G13" s="82"/>
      <c r="H13" s="83"/>
      <c r="I13" s="85"/>
      <c r="J13" s="85"/>
      <c r="K13" s="83"/>
    </row>
    <row r="14" spans="1:11" ht="15">
      <c r="A14" s="81"/>
      <c r="B14" s="82"/>
      <c r="C14" s="83"/>
      <c r="D14" s="41"/>
      <c r="E14" s="88" t="s">
        <v>121</v>
      </c>
      <c r="F14" s="82" t="s">
        <v>66</v>
      </c>
      <c r="G14" s="89">
        <v>2</v>
      </c>
      <c r="H14" s="83"/>
      <c r="I14" s="85"/>
      <c r="J14" s="85"/>
      <c r="K14" s="83"/>
    </row>
    <row r="15" spans="1:11" ht="15">
      <c r="A15" s="81"/>
      <c r="B15" s="82"/>
      <c r="C15" s="83"/>
      <c r="D15" s="41"/>
      <c r="E15" s="81"/>
      <c r="F15" s="82" t="s">
        <v>68</v>
      </c>
      <c r="G15" s="89">
        <v>1</v>
      </c>
      <c r="H15" s="83"/>
      <c r="I15" s="85"/>
      <c r="J15" s="85"/>
      <c r="K15" s="83"/>
    </row>
    <row r="16" spans="1:11" ht="15">
      <c r="A16" s="81"/>
      <c r="B16" s="82"/>
      <c r="C16" s="83"/>
      <c r="D16" s="41"/>
      <c r="E16" s="81"/>
      <c r="F16" s="82"/>
      <c r="G16" s="82"/>
      <c r="H16" s="83"/>
      <c r="I16" s="85"/>
      <c r="J16" s="85"/>
      <c r="K16" s="83"/>
    </row>
    <row r="17" spans="1:11" ht="15.75">
      <c r="A17" s="81"/>
      <c r="B17" s="82"/>
      <c r="C17" s="78" t="s">
        <v>69</v>
      </c>
      <c r="D17" s="82"/>
      <c r="E17" s="81"/>
      <c r="F17" s="82"/>
      <c r="G17" s="82"/>
      <c r="H17" s="83"/>
      <c r="I17" s="85"/>
      <c r="J17" s="85"/>
      <c r="K17" s="83"/>
    </row>
    <row r="18" spans="1:11" ht="15">
      <c r="A18" s="81"/>
      <c r="B18" s="82"/>
      <c r="C18" s="83"/>
      <c r="D18" s="87" t="s">
        <v>70</v>
      </c>
      <c r="E18" s="81"/>
      <c r="F18" s="82"/>
      <c r="G18" s="82"/>
      <c r="H18" s="83"/>
      <c r="I18" s="85"/>
      <c r="J18" s="85"/>
      <c r="K18" s="83"/>
    </row>
    <row r="19" spans="1:11" ht="15.75">
      <c r="A19" s="76" t="s">
        <v>71</v>
      </c>
      <c r="B19" s="140" t="s">
        <v>100</v>
      </c>
      <c r="C19" s="83"/>
      <c r="D19" s="87" t="s">
        <v>72</v>
      </c>
      <c r="E19" s="81"/>
      <c r="F19" s="82"/>
      <c r="G19" s="82"/>
      <c r="H19" s="83"/>
      <c r="I19" s="85"/>
      <c r="J19" s="85"/>
      <c r="K19" s="83"/>
    </row>
    <row r="20" spans="1:11" ht="15">
      <c r="A20" s="81" t="s">
        <v>73</v>
      </c>
      <c r="B20" s="87" t="s">
        <v>106</v>
      </c>
      <c r="C20" s="83"/>
      <c r="D20" s="87" t="s">
        <v>74</v>
      </c>
      <c r="E20" s="81"/>
      <c r="F20" s="82"/>
      <c r="G20" s="82"/>
      <c r="H20" s="83"/>
      <c r="I20" s="85"/>
      <c r="J20" s="85"/>
      <c r="K20" s="83"/>
    </row>
    <row r="21" spans="1:11" ht="15">
      <c r="A21" s="81" t="s">
        <v>75</v>
      </c>
      <c r="B21" s="87" t="s">
        <v>105</v>
      </c>
      <c r="C21" s="83"/>
      <c r="D21" s="87" t="s">
        <v>76</v>
      </c>
      <c r="E21" s="81"/>
      <c r="F21" s="82"/>
      <c r="G21" s="82"/>
      <c r="H21" s="83"/>
      <c r="I21" s="85"/>
      <c r="J21" s="85"/>
      <c r="K21" s="83"/>
    </row>
    <row r="22" spans="1:11" ht="15">
      <c r="A22" s="81"/>
      <c r="B22" s="82"/>
      <c r="C22" s="83"/>
      <c r="D22" s="87"/>
      <c r="E22" s="81"/>
      <c r="F22" s="82"/>
      <c r="G22" s="82"/>
      <c r="H22" s="83"/>
      <c r="I22" s="85"/>
      <c r="J22" s="85"/>
      <c r="K22" s="83"/>
    </row>
    <row r="23" spans="1:11" ht="15">
      <c r="A23" s="81"/>
      <c r="B23" s="82"/>
      <c r="C23" s="83"/>
      <c r="D23" s="87"/>
      <c r="E23" s="81"/>
      <c r="F23" s="82"/>
      <c r="G23" s="82"/>
      <c r="H23" s="83"/>
      <c r="I23" s="85"/>
      <c r="J23" s="85"/>
      <c r="K23" s="83"/>
    </row>
    <row r="24" spans="1:11" ht="15">
      <c r="A24" s="81"/>
      <c r="B24" s="82"/>
      <c r="C24" s="83"/>
      <c r="D24" s="87"/>
      <c r="E24" s="81"/>
      <c r="F24" s="82"/>
      <c r="G24" s="82"/>
      <c r="H24" s="83"/>
      <c r="I24" s="85"/>
      <c r="J24" s="85"/>
      <c r="K24" s="83"/>
    </row>
    <row r="25" spans="1:11" ht="15">
      <c r="A25" s="81"/>
      <c r="B25" s="82"/>
      <c r="C25" s="83"/>
      <c r="D25" s="87"/>
      <c r="E25" s="81"/>
      <c r="F25" s="82"/>
      <c r="G25" s="82"/>
      <c r="H25" s="83"/>
      <c r="I25" s="85"/>
      <c r="J25" s="85"/>
      <c r="K25" s="83"/>
    </row>
    <row r="26" spans="1:11" ht="15">
      <c r="A26" s="81"/>
      <c r="B26" s="82"/>
      <c r="C26" s="83"/>
      <c r="D26" s="87"/>
      <c r="E26" s="81"/>
      <c r="F26" s="82"/>
      <c r="G26" s="82"/>
      <c r="H26" s="83"/>
      <c r="I26" s="85"/>
      <c r="J26" s="85"/>
      <c r="K26" s="83"/>
    </row>
    <row r="27" spans="1:11" ht="15">
      <c r="A27" s="81"/>
      <c r="B27" s="82"/>
      <c r="C27" s="83"/>
      <c r="D27" s="87"/>
      <c r="E27" s="81"/>
      <c r="F27" s="82"/>
      <c r="G27" s="82"/>
      <c r="H27" s="83"/>
      <c r="I27" s="85"/>
      <c r="J27" s="85"/>
      <c r="K27" s="83"/>
    </row>
    <row r="28" spans="1:11" ht="15">
      <c r="A28" s="81"/>
      <c r="B28" s="82"/>
      <c r="C28" s="83"/>
      <c r="D28" s="87"/>
      <c r="E28" s="81"/>
      <c r="F28" s="82"/>
      <c r="G28" s="82"/>
      <c r="H28" s="83"/>
      <c r="I28" s="85"/>
      <c r="J28" s="85"/>
      <c r="K28" s="83"/>
    </row>
    <row r="29" spans="1:11" ht="15">
      <c r="A29" s="81"/>
      <c r="B29" s="82"/>
      <c r="C29" s="83"/>
      <c r="D29" s="87"/>
      <c r="E29" s="81"/>
      <c r="F29" s="82"/>
      <c r="G29" s="82"/>
      <c r="H29" s="83"/>
      <c r="I29" s="85"/>
      <c r="J29" s="85"/>
      <c r="K29" s="83"/>
    </row>
    <row r="30" spans="1:11" ht="15">
      <c r="A30" s="81"/>
      <c r="B30" s="82"/>
      <c r="C30" s="83"/>
      <c r="D30" s="87"/>
      <c r="E30" s="81"/>
      <c r="F30" s="82"/>
      <c r="G30" s="82"/>
      <c r="H30" s="83"/>
      <c r="I30" s="85"/>
      <c r="J30" s="85"/>
      <c r="K30" s="83"/>
    </row>
    <row r="31" spans="1:11" ht="15">
      <c r="A31" s="81"/>
      <c r="B31" s="82"/>
      <c r="C31" s="83"/>
      <c r="D31" s="87"/>
      <c r="E31" s="81"/>
      <c r="F31" s="82"/>
      <c r="G31" s="82"/>
      <c r="H31" s="83"/>
      <c r="I31" s="85"/>
      <c r="J31" s="85"/>
      <c r="K31" s="83"/>
    </row>
    <row r="32" spans="1:11" ht="15">
      <c r="A32" s="81"/>
      <c r="B32" s="82"/>
      <c r="C32" s="83"/>
      <c r="D32" s="41"/>
      <c r="E32" s="81"/>
      <c r="F32" s="82"/>
      <c r="G32" s="82"/>
      <c r="H32" s="83"/>
      <c r="I32" s="85"/>
      <c r="J32" s="85"/>
      <c r="K32" s="83"/>
    </row>
  </sheetData>
  <sheetProtection sheet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</dc:creator>
  <cp:keywords/>
  <dc:description/>
  <cp:lastModifiedBy>fabrice bruchon</cp:lastModifiedBy>
  <cp:lastPrinted>2013-12-18T13:59:46Z</cp:lastPrinted>
  <dcterms:created xsi:type="dcterms:W3CDTF">2009-09-11T09:22:40Z</dcterms:created>
  <dcterms:modified xsi:type="dcterms:W3CDTF">2014-01-12T22:13:10Z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