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Mode d'emploi" sheetId="1" r:id="rId1"/>
    <sheet name="JAVELOT" sheetId="2" r:id="rId2"/>
    <sheet name="Barèmes" sheetId="3" state="hidden" r:id="rId3"/>
  </sheets>
  <definedNames>
    <definedName name="Classe1">'JAVELOT'!$E$7</definedName>
    <definedName name="Classe10">'JAVELOT'!$E$16</definedName>
    <definedName name="Classe11">'JAVELOT'!$E$17</definedName>
    <definedName name="Classe12">'JAVELOT'!$E$18</definedName>
    <definedName name="Classe13">'JAVELOT'!$E$19</definedName>
    <definedName name="Classe14">'JAVELOT'!$E$20</definedName>
    <definedName name="Classe15">'JAVELOT'!$E$21</definedName>
    <definedName name="Classe16">'JAVELOT'!$E$22</definedName>
    <definedName name="Classe17">'JAVELOT'!$E$23</definedName>
    <definedName name="Classe18">'JAVELOT'!$E$24</definedName>
    <definedName name="Classe19">'JAVELOT'!$E$25</definedName>
    <definedName name="Classe2">'JAVELOT'!$E$8</definedName>
    <definedName name="Classe20">'JAVELOT'!$E$26</definedName>
    <definedName name="Classe21">'JAVELOT'!$E$27</definedName>
    <definedName name="Classe22">'JAVELOT'!$E$28</definedName>
    <definedName name="Classe23">'JAVELOT'!$E$29</definedName>
    <definedName name="Classe24">'JAVELOT'!$E$30</definedName>
    <definedName name="Classe25">'JAVELOT'!$E$31</definedName>
    <definedName name="Classe26">'JAVELOT'!$E$32</definedName>
    <definedName name="Classe27">'JAVELOT'!$E$33</definedName>
    <definedName name="Classe28">'JAVELOT'!$E$34</definedName>
    <definedName name="Classe29">'JAVELOT'!$E$35</definedName>
    <definedName name="Classe3">'JAVELOT'!$E$9</definedName>
    <definedName name="Classe30">'JAVELOT'!$E$36</definedName>
    <definedName name="Classe31">'JAVELOT'!$E$37</definedName>
    <definedName name="Classe32">'JAVELOT'!$E$38</definedName>
    <definedName name="Classe33">'JAVELOT'!$E$39</definedName>
    <definedName name="Classe34">'JAVELOT'!$E$40</definedName>
    <definedName name="Classe35">'JAVELOT'!$E$41</definedName>
    <definedName name="Classe36">'JAVELOT'!$E$42</definedName>
    <definedName name="Classe37">'JAVELOT'!$E$43</definedName>
    <definedName name="Classe38">'JAVELOT'!$E$44</definedName>
    <definedName name="Classe39">'JAVELOT'!$E$45</definedName>
    <definedName name="Classe4">'JAVELOT'!$E$10</definedName>
    <definedName name="Classe40">'JAVELOT'!$E$46</definedName>
    <definedName name="Classe41">'JAVELOT'!$E$47</definedName>
    <definedName name="Classe42">'JAVELOT'!$E$48</definedName>
    <definedName name="Classe43">'JAVELOT'!$E$49</definedName>
    <definedName name="Classe5">'JAVELOT'!$E$11</definedName>
    <definedName name="Classe6">'JAVELOT'!$E$12</definedName>
    <definedName name="Classe7">'JAVELOT'!$E$13</definedName>
    <definedName name="Classe8">'JAVELOT'!$E$14</definedName>
    <definedName name="Classe9">'JAVELOT'!$E$15</definedName>
    <definedName name="Ecarts" localSheetId="2">'Barèmes'!#REF!</definedName>
    <definedName name="Filles1" localSheetId="2">'Barèmes'!$A$3:$B$103</definedName>
    <definedName name="Filles2" localSheetId="2">'Barèmes'!$F$3:$G$46</definedName>
    <definedName name="Garçons1" localSheetId="2">'Barèmes'!$C$3:$D$103</definedName>
    <definedName name="Garçons2" localSheetId="2">'Barèmes'!$H$3:$I$46</definedName>
    <definedName name="Nom1">'JAVELOT'!$B$7</definedName>
    <definedName name="Nom10">'JAVELOT'!$B$16</definedName>
    <definedName name="Nom11">'JAVELOT'!$B$17</definedName>
    <definedName name="Nom12">'JAVELOT'!$B$18</definedName>
    <definedName name="Nom13">'JAVELOT'!$B$19</definedName>
    <definedName name="Nom14">'JAVELOT'!$B$20</definedName>
    <definedName name="Nom15">'JAVELOT'!$B$21</definedName>
    <definedName name="Nom16">'JAVELOT'!$B$22</definedName>
    <definedName name="Nom17">'JAVELOT'!$B$23</definedName>
    <definedName name="Nom18">'JAVELOT'!$B$24</definedName>
    <definedName name="Nom19">'JAVELOT'!$B$25</definedName>
    <definedName name="Nom2">'JAVELOT'!$B$8</definedName>
    <definedName name="Nom20">'JAVELOT'!$B$26</definedName>
    <definedName name="Nom21">'JAVELOT'!$B$27</definedName>
    <definedName name="Nom22">'JAVELOT'!$B$28</definedName>
    <definedName name="Nom23">'JAVELOT'!$B$29</definedName>
    <definedName name="Nom24">'JAVELOT'!$B$30</definedName>
    <definedName name="Nom25">'JAVELOT'!$B$31</definedName>
    <definedName name="Nom26">'JAVELOT'!$B$32</definedName>
    <definedName name="Nom27">'JAVELOT'!$B$33</definedName>
    <definedName name="Nom28">'JAVELOT'!$B$34</definedName>
    <definedName name="Nom29">'JAVELOT'!$B$35</definedName>
    <definedName name="Nom3">'JAVELOT'!$B$9</definedName>
    <definedName name="Nom30">'JAVELOT'!$B$36</definedName>
    <definedName name="Nom31">'JAVELOT'!$B$37</definedName>
    <definedName name="Nom32">'JAVELOT'!$B$38</definedName>
    <definedName name="Nom33">'JAVELOT'!$B$39</definedName>
    <definedName name="Nom34">'JAVELOT'!$B$40</definedName>
    <definedName name="Nom35">'JAVELOT'!$B$41</definedName>
    <definedName name="Nom36">'JAVELOT'!$B$42</definedName>
    <definedName name="Nom37">'JAVELOT'!$B$43</definedName>
    <definedName name="Nom38">'JAVELOT'!$B$44</definedName>
    <definedName name="Nom39">'JAVELOT'!$B$45</definedName>
    <definedName name="Nom4">'JAVELOT'!$B$10</definedName>
    <definedName name="Nom40">'JAVELOT'!$B$46</definedName>
    <definedName name="Nom41">'JAVELOT'!$B$47</definedName>
    <definedName name="Nom42">'JAVELOT'!$B$48</definedName>
    <definedName name="Nom43">'JAVELOT'!$B$49</definedName>
    <definedName name="Nom5">'JAVELOT'!$B$11</definedName>
    <definedName name="Nom6">'JAVELOT'!$B$12</definedName>
    <definedName name="Nom7">'JAVELOT'!$B$13</definedName>
    <definedName name="Nom8">'JAVELOT'!$B$14</definedName>
    <definedName name="Nom9">'JAVELOT'!$B$15</definedName>
    <definedName name="Prenom1">'JAVELOT'!$C$7</definedName>
    <definedName name="Prenom10">'JAVELOT'!$C$16</definedName>
    <definedName name="Prenom11">'JAVELOT'!$C$17</definedName>
    <definedName name="Prenom12">'JAVELOT'!$C$18</definedName>
    <definedName name="Prenom13">'JAVELOT'!$C$19</definedName>
    <definedName name="Prenom14">'JAVELOT'!$C$20</definedName>
    <definedName name="Prenom15">'JAVELOT'!$C$21</definedName>
    <definedName name="Prenom16">'JAVELOT'!$C$22</definedName>
    <definedName name="Prenom17">'JAVELOT'!$C$23</definedName>
    <definedName name="Prenom18">'JAVELOT'!$C$24</definedName>
    <definedName name="Prenom19">'JAVELOT'!$C$25</definedName>
    <definedName name="Prenom2">'JAVELOT'!$C$8</definedName>
    <definedName name="Prenom20">'JAVELOT'!$C$26</definedName>
    <definedName name="Prenom21">'JAVELOT'!$C$27</definedName>
    <definedName name="Prenom22">'JAVELOT'!$C$28</definedName>
    <definedName name="Prenom23">'JAVELOT'!$C$29</definedName>
    <definedName name="Prenom24">'JAVELOT'!$C$30</definedName>
    <definedName name="Prenom25">'JAVELOT'!$C$31</definedName>
    <definedName name="Prenom26">'JAVELOT'!$C$32</definedName>
    <definedName name="Prenom27">'JAVELOT'!$C$33</definedName>
    <definedName name="Prenom28">'JAVELOT'!$C$34</definedName>
    <definedName name="Prenom29">'JAVELOT'!$C$35</definedName>
    <definedName name="Prenom3">'JAVELOT'!$C$9</definedName>
    <definedName name="Prenom30">'JAVELOT'!$C$36</definedName>
    <definedName name="Prenom31">'JAVELOT'!$C$37</definedName>
    <definedName name="Prenom32">'JAVELOT'!$C$38</definedName>
    <definedName name="Prenom33">'JAVELOT'!$C$39</definedName>
    <definedName name="Prenom34">'JAVELOT'!$C$40</definedName>
    <definedName name="Prenom35">'JAVELOT'!$C$41</definedName>
    <definedName name="Prenom36">'JAVELOT'!$C$42</definedName>
    <definedName name="Prenom37">'JAVELOT'!$C$43</definedName>
    <definedName name="Prenom38">'JAVELOT'!$C$44</definedName>
    <definedName name="Prenom39">'JAVELOT'!$C$45</definedName>
    <definedName name="Prenom4">'JAVELOT'!$C$10</definedName>
    <definedName name="Prenom40">'JAVELOT'!$C$46</definedName>
    <definedName name="Prenom41">'JAVELOT'!$C$47</definedName>
    <definedName name="Prenom42">'JAVELOT'!$C$48</definedName>
    <definedName name="Prenom43">'JAVELOT'!$C$49</definedName>
    <definedName name="Prenom5">'JAVELOT'!$C$11</definedName>
    <definedName name="Prenom6">'JAVELOT'!$C$12</definedName>
    <definedName name="Prenom7">'JAVELOT'!$C$13</definedName>
    <definedName name="Prenom8">'JAVELOT'!$C$14</definedName>
    <definedName name="Prenom9">'JAVELOT'!$C$15</definedName>
    <definedName name="Sexe1">'JAVELOT'!$D$7</definedName>
    <definedName name="Sexe10">'JAVELOT'!$D$16</definedName>
    <definedName name="Sexe11">'JAVELOT'!$D$17</definedName>
    <definedName name="Sexe12">'JAVELOT'!$D$18</definedName>
    <definedName name="Sexe13">'JAVELOT'!$D$19</definedName>
    <definedName name="Sexe14">'JAVELOT'!$D$20</definedName>
    <definedName name="Sexe15">'JAVELOT'!$D$21</definedName>
    <definedName name="Sexe16">'JAVELOT'!$D$22</definedName>
    <definedName name="Sexe17">'JAVELOT'!$D$23</definedName>
    <definedName name="Sexe18">'JAVELOT'!$D$24</definedName>
    <definedName name="Sexe19">'JAVELOT'!$D$25</definedName>
    <definedName name="Sexe2">'JAVELOT'!$D$8</definedName>
    <definedName name="Sexe20">'JAVELOT'!$D$26</definedName>
    <definedName name="Sexe21">'JAVELOT'!$D$27</definedName>
    <definedName name="Sexe22">'JAVELOT'!$D$28</definedName>
    <definedName name="Sexe23">'JAVELOT'!$D$29</definedName>
    <definedName name="Sexe24">'JAVELOT'!$D$30</definedName>
    <definedName name="Sexe25">'JAVELOT'!$D$31</definedName>
    <definedName name="Sexe26">'JAVELOT'!$D$32</definedName>
    <definedName name="Sexe27">'JAVELOT'!$D$33</definedName>
    <definedName name="Sexe28">'JAVELOT'!$D$34</definedName>
    <definedName name="Sexe29">'JAVELOT'!$D$35</definedName>
    <definedName name="Sexe3">'JAVELOT'!$D$9</definedName>
    <definedName name="Sexe30">'JAVELOT'!$D$36</definedName>
    <definedName name="Sexe31">'JAVELOT'!$D$37</definedName>
    <definedName name="Sexe32">'JAVELOT'!$D$38</definedName>
    <definedName name="Sexe33">'JAVELOT'!$D$39</definedName>
    <definedName name="Sexe34">'JAVELOT'!$D$40</definedName>
    <definedName name="Sexe35">'JAVELOT'!$D$41</definedName>
    <definedName name="Sexe36">'JAVELOT'!$D$42</definedName>
    <definedName name="Sexe37">'JAVELOT'!$D$43</definedName>
    <definedName name="Sexe38">'JAVELOT'!$D$44</definedName>
    <definedName name="Sexe39">'JAVELOT'!$D$45</definedName>
    <definedName name="Sexe4">'JAVELOT'!$D$10</definedName>
    <definedName name="Sexe40">'JAVELOT'!$D$46</definedName>
    <definedName name="Sexe41">'JAVELOT'!$D$47</definedName>
    <definedName name="Sexe42">'JAVELOT'!$D$48</definedName>
    <definedName name="Sexe43">'JAVELOT'!$D$49</definedName>
    <definedName name="Sexe5">'JAVELOT'!$D$11</definedName>
    <definedName name="Sexe6">'JAVELOT'!$D$12</definedName>
    <definedName name="Sexe7">'JAVELOT'!$D$13</definedName>
    <definedName name="Sexe8">'JAVELOT'!$D$14</definedName>
    <definedName name="Sexe9">'JAVELOT'!$D$15</definedName>
  </definedNames>
  <calcPr calcMode="manual" fullCalcOnLoad="1"/>
</workbook>
</file>

<file path=xl/comments2.xml><?xml version="1.0" encoding="utf-8"?>
<comments xmlns="http://schemas.openxmlformats.org/spreadsheetml/2006/main">
  <authors>
    <author>GADUEL P</author>
    <author>PASCAL</author>
  </authors>
  <commentList>
    <comment ref="H7" authorId="0">
      <text>
        <r>
          <rPr>
            <b/>
            <sz val="8"/>
            <color indexed="18"/>
            <rFont val="Tahoma"/>
            <family val="2"/>
          </rPr>
          <t>L2 étant le deuxième meilleur lancer</t>
        </r>
      </text>
    </comment>
    <comment ref="I7" authorId="0">
      <text>
        <r>
          <rPr>
            <b/>
            <sz val="8"/>
            <color indexed="18"/>
            <rFont val="Tahoma"/>
            <family val="2"/>
          </rPr>
          <t xml:space="preserve">L3 étant le troisième meilleur lancer
</t>
        </r>
      </text>
    </comment>
    <comment ref="G7" authorId="0">
      <text>
        <r>
          <rPr>
            <b/>
            <sz val="8"/>
            <color indexed="18"/>
            <rFont val="Tahoma"/>
            <family val="2"/>
          </rPr>
          <t>Meilleur lancer</t>
        </r>
      </text>
    </comment>
    <comment ref="J7" authorId="0">
      <text>
        <r>
          <rPr>
            <b/>
            <sz val="8"/>
            <color indexed="18"/>
            <rFont val="Tahoma"/>
            <family val="2"/>
          </rPr>
          <t>Projet donné par le candidat</t>
        </r>
      </text>
    </comment>
    <comment ref="D7" authorId="0">
      <text>
        <r>
          <rPr>
            <b/>
            <sz val="8"/>
            <color indexed="18"/>
            <rFont val="Tahoma"/>
            <family val="2"/>
          </rPr>
          <t xml:space="preserve">Saisie obligatoire M ou F
</t>
        </r>
      </text>
    </comment>
    <comment ref="K7" authorId="1">
      <text>
        <r>
          <rPr>
            <b/>
            <sz val="8"/>
            <color indexed="18"/>
            <rFont val="Tahoma"/>
            <family val="2"/>
          </rPr>
          <t>Saisir les points affectés</t>
        </r>
      </text>
    </comment>
  </commentList>
</comments>
</file>

<file path=xl/sharedStrings.xml><?xml version="1.0" encoding="utf-8"?>
<sst xmlns="http://schemas.openxmlformats.org/spreadsheetml/2006/main" count="37" uniqueCount="29">
  <si>
    <t>NOM</t>
  </si>
  <si>
    <t>PRENOM</t>
  </si>
  <si>
    <t>S</t>
  </si>
  <si>
    <t>Classe</t>
  </si>
  <si>
    <t>FILLES</t>
  </si>
  <si>
    <t>GARCONS</t>
  </si>
  <si>
    <t>PERF</t>
  </si>
  <si>
    <t>NOTE</t>
  </si>
  <si>
    <t>NOTE ATHLE</t>
  </si>
  <si>
    <t>PROJET</t>
  </si>
  <si>
    <t>N/20</t>
  </si>
  <si>
    <t>DATE DE L'EPREUVE :</t>
  </si>
  <si>
    <r>
      <t xml:space="preserve">ENSEIGNANTS EVALUATEURS </t>
    </r>
    <r>
      <rPr>
        <b/>
        <sz val="9"/>
        <color indexed="8"/>
        <rFont val="Arial"/>
        <family val="2"/>
      </rPr>
      <t>:</t>
    </r>
  </si>
  <si>
    <t>compatible avec le PackEPS</t>
  </si>
  <si>
    <t>(Lancement automatique à partir du PackEPS, 
avec transfert d'une liste d'élèves présélectionnés)</t>
  </si>
  <si>
    <t>Plus d'infos</t>
  </si>
  <si>
    <t>Moyenne
réalisée</t>
  </si>
  <si>
    <t>Moyenne Générale</t>
  </si>
  <si>
    <t>PERF/
10</t>
  </si>
  <si>
    <t>MOY des 3 meilleurs lancers
/4</t>
  </si>
  <si>
    <t>Ecart
/2</t>
  </si>
  <si>
    <t>Elan
/4</t>
  </si>
  <si>
    <t>Ecart en %</t>
  </si>
  <si>
    <t>BACCALAUREAT GENERAL ET TECHNOLOGIQUE  JAVELOT</t>
  </si>
  <si>
    <t>JAVELOT L1
Meilleure Perf</t>
  </si>
  <si>
    <t>JAVELOT L2</t>
  </si>
  <si>
    <t>JAVELOT L3</t>
  </si>
  <si>
    <t>Javelot Moyenne</t>
  </si>
  <si>
    <t>Javelot Perf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</si>
</sst>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C]dddd\ d\ mmmm\ yyyy"/>
    <numFmt numFmtId="169" formatCode="mm\.ss"/>
    <numFmt numFmtId="170" formatCode="0.000000"/>
    <numFmt numFmtId="171" formatCode="0.0000"/>
    <numFmt numFmtId="172" formatCode="0.0000000"/>
    <numFmt numFmtId="173" formatCode="0.000"/>
    <numFmt numFmtId="174" formatCode="0.00000000"/>
    <numFmt numFmtId="175" formatCode="0.00000000000000"/>
    <numFmt numFmtId="176" formatCode="0.00000000000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0000"/>
    <numFmt numFmtId="186" formatCode="0.0"/>
    <numFmt numFmtId="187" formatCode="h:mm"/>
    <numFmt numFmtId="188" formatCode="0.0%"/>
    <numFmt numFmtId="189" formatCode="_-* #,##0.0\ _F_-;\-* #,##0.0\ _F_-;_-* &quot;-&quot;??\ _F_-;_-@_-"/>
    <numFmt numFmtId="190" formatCode="_-* #,##0\ _F_-;\-* #,##0\ _F_-;_-* &quot;-&quot;??\ _F_-;_-@_-"/>
    <numFmt numFmtId="191" formatCode="0.000000000"/>
    <numFmt numFmtId="192" formatCode="_-* #,##0.000\ _F_-;\-* #,##0.000\ _F_-;_-* &quot;-&quot;??\ _F_-;_-@_-"/>
    <numFmt numFmtId="193" formatCode="0.000%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Tahoma"/>
      <family val="0"/>
    </font>
    <font>
      <b/>
      <sz val="8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Tahoma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8"/>
      <color indexed="18"/>
      <name val="Tahoma"/>
      <family val="2"/>
    </font>
    <font>
      <b/>
      <sz val="12"/>
      <name val="Tahoma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vertical="center" wrapText="1"/>
    </xf>
    <xf numFmtId="0" fontId="20" fillId="0" borderId="0" xfId="51">
      <alignment/>
      <protection/>
    </xf>
    <xf numFmtId="0" fontId="20" fillId="0" borderId="0" xfId="52">
      <alignment/>
      <protection/>
    </xf>
    <xf numFmtId="0" fontId="20" fillId="0" borderId="0" xfId="51" applyFont="1" applyAlignment="1">
      <alignment horizontal="centerContinuous" wrapText="1"/>
      <protection/>
    </xf>
    <xf numFmtId="0" fontId="20" fillId="0" borderId="0" xfId="51" applyAlignment="1">
      <alignment horizontal="centerContinuous"/>
      <protection/>
    </xf>
    <xf numFmtId="0" fontId="20" fillId="0" borderId="0" xfId="52" applyAlignment="1">
      <alignment horizontal="centerContinuous"/>
      <protection/>
    </xf>
    <xf numFmtId="0" fontId="18" fillId="0" borderId="0" xfId="44" applyAlignment="1" applyProtection="1">
      <alignment/>
      <protection/>
    </xf>
    <xf numFmtId="2" fontId="16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33" borderId="12" xfId="0" applyFont="1" applyFill="1" applyBorder="1" applyAlignment="1" applyProtection="1">
      <alignment horizontal="left"/>
      <protection locked="0"/>
    </xf>
    <xf numFmtId="0" fontId="17" fillId="33" borderId="13" xfId="0" applyFont="1" applyFill="1" applyBorder="1" applyAlignment="1" applyProtection="1">
      <alignment horizontal="left"/>
      <protection locked="0"/>
    </xf>
    <xf numFmtId="0" fontId="17" fillId="33" borderId="14" xfId="0" applyFont="1" applyFill="1" applyBorder="1" applyAlignment="1" applyProtection="1">
      <alignment horizontal="left"/>
      <protection locked="0"/>
    </xf>
    <xf numFmtId="0" fontId="17" fillId="33" borderId="15" xfId="0" applyFont="1" applyFill="1" applyBorder="1" applyAlignment="1" applyProtection="1">
      <alignment horizontal="left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1" fontId="6" fillId="33" borderId="19" xfId="0" applyNumberFormat="1" applyFont="1" applyFill="1" applyBorder="1" applyAlignment="1" applyProtection="1">
      <alignment horizontal="center" vertical="center"/>
      <protection locked="0"/>
    </xf>
    <xf numFmtId="1" fontId="6" fillId="33" borderId="20" xfId="0" applyNumberFormat="1" applyFont="1" applyFill="1" applyBorder="1" applyAlignment="1" applyProtection="1">
      <alignment horizontal="center" vertical="center"/>
      <protection locked="0"/>
    </xf>
    <xf numFmtId="1" fontId="6" fillId="33" borderId="20" xfId="0" applyNumberFormat="1" applyFont="1" applyFill="1" applyBorder="1" applyAlignment="1" applyProtection="1">
      <alignment horizontal="center" vertical="center"/>
      <protection locked="0"/>
    </xf>
    <xf numFmtId="1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8" fillId="19" borderId="30" xfId="0" applyFont="1" applyFill="1" applyBorder="1" applyAlignment="1" applyProtection="1">
      <alignment horizontal="center" vertical="center" wrapText="1"/>
      <protection/>
    </xf>
    <xf numFmtId="0" fontId="9" fillId="19" borderId="31" xfId="0" applyNumberFormat="1" applyFont="1" applyFill="1" applyBorder="1" applyAlignment="1" applyProtection="1">
      <alignment horizontal="center" vertical="center"/>
      <protection/>
    </xf>
    <xf numFmtId="0" fontId="9" fillId="19" borderId="32" xfId="0" applyNumberFormat="1" applyFont="1" applyFill="1" applyBorder="1" applyAlignment="1" applyProtection="1">
      <alignment horizontal="center" vertical="center"/>
      <protection/>
    </xf>
    <xf numFmtId="0" fontId="9" fillId="19" borderId="33" xfId="0" applyNumberFormat="1" applyFont="1" applyFill="1" applyBorder="1" applyAlignment="1" applyProtection="1">
      <alignment horizontal="center" vertical="center"/>
      <protection/>
    </xf>
    <xf numFmtId="2" fontId="10" fillId="19" borderId="34" xfId="0" applyNumberFormat="1" applyFont="1" applyFill="1" applyBorder="1" applyAlignment="1" applyProtection="1">
      <alignment horizontal="center"/>
      <protection/>
    </xf>
    <xf numFmtId="0" fontId="4" fillId="19" borderId="30" xfId="0" applyFont="1" applyFill="1" applyBorder="1" applyAlignment="1" applyProtection="1">
      <alignment horizontal="center"/>
      <protection/>
    </xf>
    <xf numFmtId="0" fontId="11" fillId="19" borderId="17" xfId="0" applyFont="1" applyFill="1" applyBorder="1" applyAlignment="1" applyProtection="1">
      <alignment horizontal="center" vertical="center" wrapText="1"/>
      <protection/>
    </xf>
    <xf numFmtId="0" fontId="11" fillId="19" borderId="18" xfId="0" applyFont="1" applyFill="1" applyBorder="1" applyAlignment="1" applyProtection="1">
      <alignment horizontal="center" vertical="center" wrapText="1"/>
      <protection/>
    </xf>
    <xf numFmtId="0" fontId="22" fillId="19" borderId="20" xfId="0" applyFont="1" applyFill="1" applyBorder="1" applyAlignment="1" applyProtection="1">
      <alignment horizontal="center"/>
      <protection/>
    </xf>
    <xf numFmtId="0" fontId="22" fillId="19" borderId="10" xfId="0" applyNumberFormat="1" applyFont="1" applyFill="1" applyBorder="1" applyAlignment="1" applyProtection="1">
      <alignment horizontal="center"/>
      <protection/>
    </xf>
    <xf numFmtId="0" fontId="22" fillId="19" borderId="35" xfId="0" applyFont="1" applyFill="1" applyBorder="1" applyAlignment="1" applyProtection="1">
      <alignment horizontal="center"/>
      <protection/>
    </xf>
    <xf numFmtId="0" fontId="22" fillId="19" borderId="10" xfId="0" applyFont="1" applyFill="1" applyBorder="1" applyAlignment="1" applyProtection="1">
      <alignment horizontal="center"/>
      <protection/>
    </xf>
    <xf numFmtId="0" fontId="22" fillId="19" borderId="36" xfId="0" applyFont="1" applyFill="1" applyBorder="1" applyAlignment="1" applyProtection="1">
      <alignment horizontal="center"/>
      <protection/>
    </xf>
    <xf numFmtId="0" fontId="22" fillId="19" borderId="26" xfId="0" applyFont="1" applyFill="1" applyBorder="1" applyAlignment="1" applyProtection="1">
      <alignment horizontal="center"/>
      <protection/>
    </xf>
    <xf numFmtId="0" fontId="22" fillId="19" borderId="26" xfId="0" applyNumberFormat="1" applyFont="1" applyFill="1" applyBorder="1" applyAlignment="1" applyProtection="1">
      <alignment horizontal="center"/>
      <protection/>
    </xf>
    <xf numFmtId="0" fontId="22" fillId="19" borderId="37" xfId="0" applyFont="1" applyFill="1" applyBorder="1" applyAlignment="1" applyProtection="1">
      <alignment horizontal="center"/>
      <protection/>
    </xf>
    <xf numFmtId="2" fontId="7" fillId="0" borderId="0" xfId="0" applyNumberFormat="1" applyFont="1" applyFill="1" applyAlignment="1">
      <alignment/>
    </xf>
    <xf numFmtId="0" fontId="11" fillId="13" borderId="17" xfId="0" applyFont="1" applyFill="1" applyBorder="1" applyAlignment="1" applyProtection="1">
      <alignment horizontal="center" vertical="center" wrapText="1"/>
      <protection/>
    </xf>
    <xf numFmtId="10" fontId="22" fillId="13" borderId="20" xfId="54" applyNumberFormat="1" applyFont="1" applyFill="1" applyBorder="1" applyAlignment="1" applyProtection="1">
      <alignment horizontal="center"/>
      <protection/>
    </xf>
    <xf numFmtId="2" fontId="22" fillId="13" borderId="20" xfId="0" applyNumberFormat="1" applyFont="1" applyFill="1" applyBorder="1" applyAlignment="1" applyProtection="1">
      <alignment horizontal="center"/>
      <protection/>
    </xf>
    <xf numFmtId="10" fontId="22" fillId="13" borderId="10" xfId="54" applyNumberFormat="1" applyFont="1" applyFill="1" applyBorder="1" applyAlignment="1" applyProtection="1">
      <alignment horizontal="center"/>
      <protection/>
    </xf>
    <xf numFmtId="2" fontId="22" fillId="13" borderId="10" xfId="0" applyNumberFormat="1" applyFont="1" applyFill="1" applyBorder="1" applyAlignment="1" applyProtection="1">
      <alignment horizontal="center"/>
      <protection/>
    </xf>
    <xf numFmtId="10" fontId="22" fillId="13" borderId="26" xfId="54" applyNumberFormat="1" applyFont="1" applyFill="1" applyBorder="1" applyAlignment="1" applyProtection="1">
      <alignment horizontal="center"/>
      <protection/>
    </xf>
    <xf numFmtId="2" fontId="22" fillId="13" borderId="26" xfId="0" applyNumberFormat="1" applyFont="1" applyFill="1" applyBorder="1" applyAlignment="1" applyProtection="1">
      <alignment horizontal="center"/>
      <protection/>
    </xf>
    <xf numFmtId="0" fontId="15" fillId="33" borderId="38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4" xfId="0" applyFont="1" applyFill="1" applyBorder="1" applyAlignment="1" applyProtection="1">
      <alignment horizontal="center" vertical="center"/>
      <protection/>
    </xf>
    <xf numFmtId="0" fontId="24" fillId="19" borderId="38" xfId="0" applyFont="1" applyFill="1" applyBorder="1" applyAlignment="1" applyProtection="1">
      <alignment horizontal="center"/>
      <protection/>
    </xf>
    <xf numFmtId="0" fontId="24" fillId="19" borderId="30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/>
      <protection locked="0"/>
    </xf>
    <xf numFmtId="0" fontId="17" fillId="33" borderId="39" xfId="0" applyFont="1" applyFill="1" applyBorder="1" applyAlignment="1" applyProtection="1">
      <alignment horizontal="center"/>
      <protection locked="0"/>
    </xf>
    <xf numFmtId="0" fontId="17" fillId="33" borderId="15" xfId="0" applyFont="1" applyFill="1" applyBorder="1" applyAlignment="1" applyProtection="1">
      <alignment horizontal="center"/>
      <protection locked="0"/>
    </xf>
    <xf numFmtId="0" fontId="17" fillId="33" borderId="40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2" xfId="0" applyNumberFormat="1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45_S3-test_endurance_graph" xfId="51"/>
    <cellStyle name="Normal_Modele_Excel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85725</xdr:rowOff>
    </xdr:from>
    <xdr:to>
      <xdr:col>3</xdr:col>
      <xdr:colOff>409575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33425"/>
          <a:ext cx="26003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Auteur : Pascal GADUEL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Académie : Créteil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Dernière Modification : 24/07/2012</a:t>
          </a:r>
        </a:p>
      </xdr:txBody>
    </xdr:sp>
    <xdr:clientData/>
  </xdr:twoCellAnchor>
  <xdr:twoCellAnchor>
    <xdr:from>
      <xdr:col>0</xdr:col>
      <xdr:colOff>104775</xdr:colOff>
      <xdr:row>10</xdr:row>
      <xdr:rowOff>123825</xdr:rowOff>
    </xdr:from>
    <xdr:to>
      <xdr:col>3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1905000"/>
          <a:ext cx="2581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toute question sur le fonctionnement de ce fichier, contacter l'auteur à l'adresse suivante : pascal.gaduel@education.gouv.fr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18</xdr:row>
      <xdr:rowOff>133350</xdr:rowOff>
    </xdr:from>
    <xdr:to>
      <xdr:col>9</xdr:col>
      <xdr:colOff>171450</xdr:colOff>
      <xdr:row>47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3209925"/>
          <a:ext cx="6943725" cy="463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 D'EMPLOI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 /Si vous utilisez le PackEPS, vous pouvez utiliser l'outil d'exportation vers Excel.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liste des noms d'élève, sexe et classe seront importés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 / Si vous n'utilisez pas le PackEPS, remplissez les colonnes nom et sexe au minimum.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Renseigner les 5 colonnes (G-H-I-J et K)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Toutes les autres infos s'affichent automatiquement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(commentaires et infos sont notés dans les cellules marquées d'un triangle rouge)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533400</xdr:colOff>
      <xdr:row>3</xdr:row>
      <xdr:rowOff>85725</xdr:rowOff>
    </xdr:from>
    <xdr:to>
      <xdr:col>9</xdr:col>
      <xdr:colOff>161925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19400" y="733425"/>
          <a:ext cx="42005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 DU FICHIER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 de la note au lancer 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Javelot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l'évaluation BAC en Lycée.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Importation possible depuis LycéeEPS.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0</xdr:col>
      <xdr:colOff>600075</xdr:colOff>
      <xdr:row>1</xdr:row>
      <xdr:rowOff>123825</xdr:rowOff>
    </xdr:to>
    <xdr:pic>
      <xdr:nvPicPr>
        <xdr:cNvPr id="5" name="Picture 5" descr="CompatiblePack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</xdr:row>
      <xdr:rowOff>247650</xdr:rowOff>
    </xdr:from>
    <xdr:to>
      <xdr:col>16</xdr:col>
      <xdr:colOff>495300</xdr:colOff>
      <xdr:row>2</xdr:row>
      <xdr:rowOff>247650</xdr:rowOff>
    </xdr:to>
    <xdr:sp>
      <xdr:nvSpPr>
        <xdr:cNvPr id="1" name="Connecteur droit 2"/>
        <xdr:cNvSpPr>
          <a:spLocks/>
        </xdr:cNvSpPr>
      </xdr:nvSpPr>
      <xdr:spPr>
        <a:xfrm>
          <a:off x="7448550" y="647700"/>
          <a:ext cx="2581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285750</xdr:colOff>
      <xdr:row>3</xdr:row>
      <xdr:rowOff>238125</xdr:rowOff>
    </xdr:from>
    <xdr:to>
      <xdr:col>16</xdr:col>
      <xdr:colOff>485775</xdr:colOff>
      <xdr:row>3</xdr:row>
      <xdr:rowOff>247650</xdr:rowOff>
    </xdr:to>
    <xdr:sp>
      <xdr:nvSpPr>
        <xdr:cNvPr id="2" name="Connecteur droit 3"/>
        <xdr:cNvSpPr>
          <a:spLocks/>
        </xdr:cNvSpPr>
      </xdr:nvSpPr>
      <xdr:spPr>
        <a:xfrm flipV="1">
          <a:off x="7439025" y="923925"/>
          <a:ext cx="2581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-creteil.fr/eps/packeps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"/>
  <sheetViews>
    <sheetView showGridLines="0" tabSelected="1" zoomScalePageLayoutView="0" workbookViewId="0" topLeftCell="A1">
      <selection activeCell="L21" sqref="L21"/>
    </sheetView>
  </sheetViews>
  <sheetFormatPr defaultColWidth="11.421875" defaultRowHeight="12.75"/>
  <cols>
    <col min="1" max="16384" width="11.421875" style="8" customWidth="1"/>
  </cols>
  <sheetData>
    <row r="1" spans="2:9" ht="25.5">
      <c r="B1" s="7" t="s">
        <v>13</v>
      </c>
      <c r="C1" s="7"/>
      <c r="E1" s="9" t="s">
        <v>14</v>
      </c>
      <c r="F1" s="10"/>
      <c r="G1" s="10"/>
      <c r="H1" s="11"/>
      <c r="I1" s="11"/>
    </row>
    <row r="2" spans="2:7" ht="12.75">
      <c r="B2" s="12" t="s">
        <v>15</v>
      </c>
      <c r="C2" s="7"/>
      <c r="D2" s="7"/>
      <c r="E2" s="7"/>
      <c r="F2" s="7"/>
      <c r="G2" s="7"/>
    </row>
  </sheetData>
  <sheetProtection/>
  <hyperlinks>
    <hyperlink ref="B2" r:id="rId1" display="Plus d'infos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0"/>
  <sheetViews>
    <sheetView zoomScalePageLayoutView="0" workbookViewId="0" topLeftCell="A1">
      <pane xSplit="5" ySplit="6" topLeftCell="F7" activePane="bottomRight" state="frozen"/>
      <selection pane="topLeft" activeCell="I1" sqref="I1:I16384"/>
      <selection pane="topRight" activeCell="A1" sqref="A1"/>
      <selection pane="bottomLeft" activeCell="A1" sqref="A1"/>
      <selection pane="bottomRight" activeCell="H14" sqref="H14"/>
    </sheetView>
  </sheetViews>
  <sheetFormatPr defaultColWidth="10.421875" defaultRowHeight="12.75"/>
  <cols>
    <col min="1" max="1" width="1.421875" style="64" customWidth="1"/>
    <col min="2" max="2" width="22.7109375" style="73" customWidth="1"/>
    <col min="3" max="3" width="13.140625" style="73" customWidth="1"/>
    <col min="4" max="4" width="2.7109375" style="73" customWidth="1"/>
    <col min="5" max="5" width="7.00390625" style="73" customWidth="1"/>
    <col min="6" max="6" width="7.00390625" style="74" customWidth="1"/>
    <col min="7" max="8" width="8.7109375" style="72" customWidth="1"/>
    <col min="9" max="9" width="10.00390625" style="72" customWidth="1"/>
    <col min="10" max="11" width="8.7109375" style="72" customWidth="1"/>
    <col min="12" max="12" width="8.421875" style="72" customWidth="1"/>
    <col min="13" max="14" width="8.7109375" style="72" customWidth="1"/>
    <col min="15" max="15" width="9.28125" style="72" customWidth="1"/>
    <col min="16" max="16" width="9.00390625" style="72" customWidth="1"/>
    <col min="17" max="17" width="8.7109375" style="72" customWidth="1"/>
    <col min="18" max="99" width="10.421875" style="64" bestFit="1" customWidth="1"/>
    <col min="100" max="16384" width="10.421875" style="64" customWidth="1"/>
  </cols>
  <sheetData>
    <row r="1" spans="2:21" ht="22.5" customHeight="1" thickBot="1">
      <c r="B1" s="99" t="s">
        <v>23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R1" s="63"/>
      <c r="S1" s="63"/>
      <c r="T1" s="63"/>
      <c r="U1" s="63"/>
    </row>
    <row r="2" spans="2:21" ht="9" customHeight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21" ht="22.5" customHeight="1" thickBot="1">
      <c r="B3" s="99" t="s">
        <v>11</v>
      </c>
      <c r="C3" s="100"/>
      <c r="D3" s="104"/>
      <c r="E3" s="104"/>
      <c r="F3" s="105"/>
      <c r="G3" s="66"/>
      <c r="H3" s="65"/>
      <c r="I3" s="65"/>
      <c r="J3" s="27" t="s">
        <v>12</v>
      </c>
      <c r="K3" s="28"/>
      <c r="L3" s="28"/>
      <c r="M3" s="106"/>
      <c r="N3" s="106"/>
      <c r="O3" s="106"/>
      <c r="P3" s="106"/>
      <c r="Q3" s="107"/>
      <c r="R3" s="67"/>
      <c r="S3" s="67"/>
      <c r="T3" s="67"/>
      <c r="U3" s="68"/>
    </row>
    <row r="4" spans="2:21" ht="22.5" customHeight="1" thickBot="1">
      <c r="B4" s="65"/>
      <c r="C4" s="65"/>
      <c r="D4" s="65"/>
      <c r="E4" s="65"/>
      <c r="F4" s="65"/>
      <c r="G4" s="65"/>
      <c r="H4" s="65"/>
      <c r="I4" s="65"/>
      <c r="J4" s="29"/>
      <c r="K4" s="30"/>
      <c r="L4" s="30"/>
      <c r="M4" s="108"/>
      <c r="N4" s="108"/>
      <c r="O4" s="108"/>
      <c r="P4" s="108"/>
      <c r="Q4" s="109"/>
      <c r="R4" s="67"/>
      <c r="S4" s="67"/>
      <c r="T4" s="67"/>
      <c r="U4" s="68"/>
    </row>
    <row r="5" spans="2:21" ht="8.25" customHeight="1" thickBot="1">
      <c r="B5" s="64"/>
      <c r="C5" s="64"/>
      <c r="D5" s="64"/>
      <c r="E5" s="64"/>
      <c r="F5" s="64"/>
      <c r="G5" s="64"/>
      <c r="H5" s="64"/>
      <c r="I5" s="64"/>
      <c r="J5" s="65"/>
      <c r="K5" s="65"/>
      <c r="L5" s="65"/>
      <c r="M5" s="65"/>
      <c r="N5" s="70"/>
      <c r="O5" s="69"/>
      <c r="P5" s="69"/>
      <c r="Q5" s="69"/>
      <c r="R5" s="67"/>
      <c r="S5" s="67"/>
      <c r="T5" s="67"/>
      <c r="U5" s="68"/>
    </row>
    <row r="6" spans="2:17" s="34" customFormat="1" ht="48.75" customHeight="1" thickBot="1">
      <c r="B6" s="31" t="s">
        <v>0</v>
      </c>
      <c r="C6" s="32" t="s">
        <v>1</v>
      </c>
      <c r="D6" s="32" t="s">
        <v>2</v>
      </c>
      <c r="E6" s="33" t="s">
        <v>3</v>
      </c>
      <c r="F6" s="75" t="s">
        <v>8</v>
      </c>
      <c r="G6" s="31" t="s">
        <v>24</v>
      </c>
      <c r="H6" s="32" t="s">
        <v>25</v>
      </c>
      <c r="I6" s="32" t="s">
        <v>26</v>
      </c>
      <c r="J6" s="32" t="s">
        <v>9</v>
      </c>
      <c r="K6" s="62" t="s">
        <v>21</v>
      </c>
      <c r="L6" s="92" t="s">
        <v>22</v>
      </c>
      <c r="M6" s="92" t="s">
        <v>16</v>
      </c>
      <c r="N6" s="81" t="s">
        <v>18</v>
      </c>
      <c r="O6" s="81" t="s">
        <v>19</v>
      </c>
      <c r="P6" s="81" t="s">
        <v>20</v>
      </c>
      <c r="Q6" s="82" t="s">
        <v>10</v>
      </c>
    </row>
    <row r="7" spans="2:17" s="71" customFormat="1" ht="13.5" customHeight="1">
      <c r="B7" s="35"/>
      <c r="C7" s="36"/>
      <c r="D7" s="37"/>
      <c r="E7" s="38"/>
      <c r="F7" s="76">
        <f aca="true" t="shared" si="0" ref="F7:F49">IF(Q7&lt;&gt;"",Q7,"")</f>
      </c>
      <c r="G7" s="39"/>
      <c r="H7" s="40"/>
      <c r="I7" s="40"/>
      <c r="J7" s="60"/>
      <c r="K7" s="60"/>
      <c r="L7" s="93">
        <f>IF(G7="","",IF(H7="","",IF(I7="","",IF(J7="","",ABS(M7-J7)/M7))))</f>
      </c>
      <c r="M7" s="94">
        <f>IF(G7&gt;0,IF(H7&gt;0,IF(I7&gt;0,AVERAGE(G7:I7),""),""),"")</f>
      </c>
      <c r="N7" s="83">
        <f>IF(G7&gt;0,IF(D7="M",VLOOKUP((G7),Barèmes!Garçons1,2),VLOOKUP((G7),Barèmes!Filles1,2)),"")</f>
      </c>
      <c r="O7" s="83">
        <f>IF(G7+H7+I7=0,"",IF(M7="","",IF(D7="m",VLOOKUP((M7),Barèmes!Garçons2,2),VLOOKUP((M7),Barèmes!Filles2,2))))</f>
      </c>
      <c r="P7" s="84">
        <f>IF(M7="","",IF(J7="","",IF(L7="","",IF(L7&gt;20%,0,IF(AND(L7&lt;=20%,L7&gt;10%),0.5,IF(AND(L7&lt;=10%,L7&gt;5%),1,IF(L7&lt;=5%,2)))))))</f>
      </c>
      <c r="Q7" s="85">
        <f>IF(G7&gt;0,IF(H7&gt;0,IF(I7&gt;0,IF(J7&gt;0,IF(K7&lt;&gt;"",N7+O7+P7+K7,""),""),""),""),"")</f>
      </c>
    </row>
    <row r="8" spans="2:17" s="71" customFormat="1" ht="13.5" customHeight="1">
      <c r="B8" s="41"/>
      <c r="C8" s="42"/>
      <c r="D8" s="43"/>
      <c r="E8" s="44"/>
      <c r="F8" s="77">
        <f t="shared" si="0"/>
      </c>
      <c r="G8" s="45"/>
      <c r="H8" s="46"/>
      <c r="I8" s="46"/>
      <c r="J8" s="61"/>
      <c r="K8" s="61"/>
      <c r="L8" s="95">
        <f aca="true" t="shared" si="1" ref="L8:L49">IF(G8="","",IF(H8="","",IF(I8="","",IF(J8="","",ABS(M8-J8)/M8))))</f>
      </c>
      <c r="M8" s="96">
        <f aca="true" t="shared" si="2" ref="M8:M49">IF(G8&gt;0,IF(H8&gt;0,IF(I8&gt;0,AVERAGE(G8:I8),""),""),"")</f>
      </c>
      <c r="N8" s="86">
        <f>IF(G8&gt;0,IF(D8="M",VLOOKUP((G8),Barèmes!Garçons1,2),VLOOKUP((G8),Barèmes!Filles1,2)),"")</f>
      </c>
      <c r="O8" s="86">
        <f>IF(G8+H8+I8=0,"",IF(D8="m",VLOOKUP(AVERAGE(G8:I8),Barèmes!Garçons2,2),VLOOKUP(AVERAGE(G8:I8),Barèmes!Filles2,2)))</f>
      </c>
      <c r="P8" s="84">
        <f>IF(M8="","",IF(J8="","",IF(L8="","",IF(L8&gt;20%,0,IF(AND(L8&lt;=20%,L8&gt;10%),0.5,IF(AND(L8&lt;=10%,L8&gt;5%),1,IF(L8&lt;=5%,2)))))))</f>
      </c>
      <c r="Q8" s="87">
        <f aca="true" t="shared" si="3" ref="Q8:Q49">IF(G8&gt;0,IF(H8&gt;0,IF(I8&gt;0,IF(J8&gt;0,IF(K8&lt;&gt;"",N8+O8+P8+K8,""),""),""),""),"")</f>
      </c>
    </row>
    <row r="9" spans="2:17" s="71" customFormat="1" ht="13.5" customHeight="1">
      <c r="B9" s="41"/>
      <c r="C9" s="42"/>
      <c r="D9" s="43"/>
      <c r="E9" s="44"/>
      <c r="F9" s="77">
        <f t="shared" si="0"/>
      </c>
      <c r="G9" s="45"/>
      <c r="H9" s="46"/>
      <c r="I9" s="46"/>
      <c r="J9" s="46"/>
      <c r="K9" s="46"/>
      <c r="L9" s="95">
        <f t="shared" si="1"/>
      </c>
      <c r="M9" s="96">
        <f t="shared" si="2"/>
      </c>
      <c r="N9" s="86">
        <f>IF(G9&gt;0,IF(D9="M",VLOOKUP((G9),Barèmes!Garçons1,2),VLOOKUP((G9),Barèmes!Filles1,2)),"")</f>
      </c>
      <c r="O9" s="86">
        <f>IF(G9+H9+I9=0,"",IF(D9="m",VLOOKUP(AVERAGE(G9:I9),Barèmes!Garçons2,2),VLOOKUP(AVERAGE(G9:I9),Barèmes!Filles2,2)))</f>
      </c>
      <c r="P9" s="84">
        <f aca="true" t="shared" si="4" ref="P9:P49">IF(M9="","",IF(J9="","",IF(L9="","",IF(L9&gt;20%,0,IF(AND(L9&lt;=20%,L9&gt;10%),0.5,IF(AND(L9&lt;=10%,L9&gt;5%),1,IF(L9&lt;=5%,2)))))))</f>
      </c>
      <c r="Q9" s="87">
        <f t="shared" si="3"/>
      </c>
    </row>
    <row r="10" spans="2:17" s="71" customFormat="1" ht="13.5" customHeight="1">
      <c r="B10" s="41"/>
      <c r="C10" s="42"/>
      <c r="D10" s="42"/>
      <c r="E10" s="44"/>
      <c r="F10" s="77">
        <f t="shared" si="0"/>
      </c>
      <c r="G10" s="45"/>
      <c r="H10" s="46"/>
      <c r="I10" s="46"/>
      <c r="J10" s="46"/>
      <c r="K10" s="46"/>
      <c r="L10" s="95">
        <f t="shared" si="1"/>
      </c>
      <c r="M10" s="96">
        <f t="shared" si="2"/>
      </c>
      <c r="N10" s="86">
        <f>IF(G10&gt;0,IF(D10="M",VLOOKUP((G10),Barèmes!Garçons1,2),VLOOKUP((G10),Barèmes!Filles1,2)),"")</f>
      </c>
      <c r="O10" s="86">
        <f>IF(G10+H10+I10=0,"",IF(D10="m",VLOOKUP(AVERAGE(G10:I10),Barèmes!Garçons2,2),VLOOKUP(AVERAGE(G10:I10),Barèmes!Filles2,2)))</f>
      </c>
      <c r="P10" s="84">
        <f t="shared" si="4"/>
      </c>
      <c r="Q10" s="87">
        <f t="shared" si="3"/>
      </c>
    </row>
    <row r="11" spans="2:17" s="71" customFormat="1" ht="13.5" customHeight="1">
      <c r="B11" s="41"/>
      <c r="C11" s="42"/>
      <c r="D11" s="42"/>
      <c r="E11" s="44"/>
      <c r="F11" s="77">
        <f t="shared" si="0"/>
      </c>
      <c r="G11" s="45"/>
      <c r="H11" s="46"/>
      <c r="I11" s="46"/>
      <c r="J11" s="46"/>
      <c r="K11" s="46"/>
      <c r="L11" s="95">
        <f t="shared" si="1"/>
      </c>
      <c r="M11" s="96">
        <f t="shared" si="2"/>
      </c>
      <c r="N11" s="86">
        <f>IF(G11&gt;0,IF(D11="M",VLOOKUP((G11),Barèmes!Garçons1,2),VLOOKUP((G11),Barèmes!Filles1,2)),"")</f>
      </c>
      <c r="O11" s="86">
        <f>IF(G11+H11+I11=0,"",IF(D11="m",VLOOKUP(AVERAGE(G11:I11),Barèmes!Garçons2,2),VLOOKUP(AVERAGE(G11:I11),Barèmes!Filles2,2)))</f>
      </c>
      <c r="P11" s="84">
        <f t="shared" si="4"/>
      </c>
      <c r="Q11" s="87">
        <f t="shared" si="3"/>
      </c>
    </row>
    <row r="12" spans="2:17" s="71" customFormat="1" ht="13.5" customHeight="1">
      <c r="B12" s="41"/>
      <c r="C12" s="42"/>
      <c r="D12" s="42"/>
      <c r="E12" s="44"/>
      <c r="F12" s="77">
        <f t="shared" si="0"/>
      </c>
      <c r="G12" s="45"/>
      <c r="H12" s="46"/>
      <c r="I12" s="46"/>
      <c r="J12" s="46"/>
      <c r="K12" s="46"/>
      <c r="L12" s="95">
        <f t="shared" si="1"/>
      </c>
      <c r="M12" s="96">
        <f t="shared" si="2"/>
      </c>
      <c r="N12" s="86">
        <f>IF(G12&gt;0,IF(D12="M",VLOOKUP((G12),Barèmes!Garçons1,2),VLOOKUP((G12),Barèmes!Filles1,2)),"")</f>
      </c>
      <c r="O12" s="86">
        <f>IF(G12+H12+I12=0,"",IF(D12="m",VLOOKUP(AVERAGE(G12:I12),Barèmes!Garçons2,2),VLOOKUP(AVERAGE(G12:I12),Barèmes!Filles2,2)))</f>
      </c>
      <c r="P12" s="84">
        <f t="shared" si="4"/>
      </c>
      <c r="Q12" s="87">
        <f t="shared" si="3"/>
      </c>
    </row>
    <row r="13" spans="2:17" s="71" customFormat="1" ht="13.5" customHeight="1">
      <c r="B13" s="41"/>
      <c r="C13" s="42"/>
      <c r="D13" s="42"/>
      <c r="E13" s="44"/>
      <c r="F13" s="77">
        <f t="shared" si="0"/>
      </c>
      <c r="G13" s="45"/>
      <c r="H13" s="46"/>
      <c r="I13" s="46"/>
      <c r="J13" s="46"/>
      <c r="K13" s="46"/>
      <c r="L13" s="95">
        <f t="shared" si="1"/>
      </c>
      <c r="M13" s="96">
        <f t="shared" si="2"/>
      </c>
      <c r="N13" s="86">
        <f>IF(G13&gt;0,IF(D13="M",VLOOKUP((G13),Barèmes!Garçons1,2),VLOOKUP((G13),Barèmes!Filles1,2)),"")</f>
      </c>
      <c r="O13" s="86">
        <f>IF(G13+H13+I13=0,"",IF(D13="m",VLOOKUP(AVERAGE(G13:I13),Barèmes!Garçons2,2),VLOOKUP(AVERAGE(G13:I13),Barèmes!Filles2,2)))</f>
      </c>
      <c r="P13" s="84">
        <f t="shared" si="4"/>
      </c>
      <c r="Q13" s="87">
        <f t="shared" si="3"/>
      </c>
    </row>
    <row r="14" spans="2:17" s="71" customFormat="1" ht="13.5" customHeight="1">
      <c r="B14" s="41"/>
      <c r="C14" s="42"/>
      <c r="D14" s="42"/>
      <c r="E14" s="44"/>
      <c r="F14" s="77">
        <f t="shared" si="0"/>
      </c>
      <c r="G14" s="45"/>
      <c r="H14" s="46"/>
      <c r="I14" s="46"/>
      <c r="J14" s="46"/>
      <c r="K14" s="46"/>
      <c r="L14" s="95">
        <f t="shared" si="1"/>
      </c>
      <c r="M14" s="96">
        <f t="shared" si="2"/>
      </c>
      <c r="N14" s="86">
        <f>IF(G14&gt;0,IF(D14="M",VLOOKUP((G14),Barèmes!Garçons1,2),VLOOKUP((G14),Barèmes!Filles1,2)),"")</f>
      </c>
      <c r="O14" s="86">
        <f>IF(G14+H14+I14=0,"",IF(D14="m",VLOOKUP(AVERAGE(G14:I14),Barèmes!Garçons2,2),VLOOKUP(AVERAGE(G14:I14),Barèmes!Filles2,2)))</f>
      </c>
      <c r="P14" s="84">
        <f t="shared" si="4"/>
      </c>
      <c r="Q14" s="87">
        <f t="shared" si="3"/>
      </c>
    </row>
    <row r="15" spans="2:17" s="71" customFormat="1" ht="13.5" customHeight="1">
      <c r="B15" s="41"/>
      <c r="C15" s="42"/>
      <c r="D15" s="42"/>
      <c r="E15" s="44"/>
      <c r="F15" s="77">
        <f t="shared" si="0"/>
      </c>
      <c r="G15" s="45"/>
      <c r="H15" s="46"/>
      <c r="I15" s="46"/>
      <c r="J15" s="46"/>
      <c r="K15" s="46"/>
      <c r="L15" s="95">
        <f t="shared" si="1"/>
      </c>
      <c r="M15" s="96">
        <f t="shared" si="2"/>
      </c>
      <c r="N15" s="86">
        <f>IF(G15&gt;0,IF(D15="M",VLOOKUP((G15),Barèmes!Garçons1,2),VLOOKUP((G15),Barèmes!Filles1,2)),"")</f>
      </c>
      <c r="O15" s="86">
        <f>IF(G15+H15+I15=0,"",IF(D15="m",VLOOKUP(AVERAGE(G15:I15),Barèmes!Garçons2,2),VLOOKUP(AVERAGE(G15:I15),Barèmes!Filles2,2)))</f>
      </c>
      <c r="P15" s="84">
        <f t="shared" si="4"/>
      </c>
      <c r="Q15" s="87">
        <f t="shared" si="3"/>
      </c>
    </row>
    <row r="16" spans="2:17" s="71" customFormat="1" ht="13.5" customHeight="1">
      <c r="B16" s="41"/>
      <c r="C16" s="42"/>
      <c r="D16" s="42"/>
      <c r="E16" s="44"/>
      <c r="F16" s="77">
        <f t="shared" si="0"/>
      </c>
      <c r="G16" s="45"/>
      <c r="H16" s="46"/>
      <c r="I16" s="46"/>
      <c r="J16" s="46"/>
      <c r="K16" s="46"/>
      <c r="L16" s="95">
        <f t="shared" si="1"/>
      </c>
      <c r="M16" s="96">
        <f t="shared" si="2"/>
      </c>
      <c r="N16" s="86">
        <f>IF(G16&gt;0,IF(D16="M",VLOOKUP((G16),Barèmes!Garçons1,2),VLOOKUP((G16),Barèmes!Filles1,2)),"")</f>
      </c>
      <c r="O16" s="86">
        <f>IF(G16+H16+I16=0,"",IF(D16="m",VLOOKUP(AVERAGE(G16:I16),Barèmes!Garçons2,2),VLOOKUP(AVERAGE(G16:I16),Barèmes!Filles2,2)))</f>
      </c>
      <c r="P16" s="84">
        <f t="shared" si="4"/>
      </c>
      <c r="Q16" s="87">
        <f t="shared" si="3"/>
      </c>
    </row>
    <row r="17" spans="2:17" s="71" customFormat="1" ht="13.5" customHeight="1">
      <c r="B17" s="41"/>
      <c r="C17" s="42"/>
      <c r="D17" s="42"/>
      <c r="E17" s="44"/>
      <c r="F17" s="77">
        <f t="shared" si="0"/>
      </c>
      <c r="G17" s="45"/>
      <c r="H17" s="46"/>
      <c r="I17" s="46"/>
      <c r="J17" s="46"/>
      <c r="K17" s="46"/>
      <c r="L17" s="95">
        <f t="shared" si="1"/>
      </c>
      <c r="M17" s="96">
        <f t="shared" si="2"/>
      </c>
      <c r="N17" s="86">
        <f>IF(G17&gt;0,IF(D17="M",VLOOKUP((G17),Barèmes!Garçons1,2),VLOOKUP((G17),Barèmes!Filles1,2)),"")</f>
      </c>
      <c r="O17" s="86">
        <f>IF(G17+H17+I17=0,"",IF(D17="m",VLOOKUP(AVERAGE(G17:I17),Barèmes!Garçons2,2),VLOOKUP(AVERAGE(G17:I17),Barèmes!Filles2,2)))</f>
      </c>
      <c r="P17" s="84">
        <f t="shared" si="4"/>
      </c>
      <c r="Q17" s="87">
        <f t="shared" si="3"/>
      </c>
    </row>
    <row r="18" spans="2:17" s="71" customFormat="1" ht="13.5" customHeight="1">
      <c r="B18" s="41"/>
      <c r="C18" s="42"/>
      <c r="D18" s="42"/>
      <c r="E18" s="44"/>
      <c r="F18" s="77">
        <f t="shared" si="0"/>
      </c>
      <c r="G18" s="45"/>
      <c r="H18" s="46"/>
      <c r="I18" s="46"/>
      <c r="J18" s="46"/>
      <c r="K18" s="46"/>
      <c r="L18" s="95">
        <f t="shared" si="1"/>
      </c>
      <c r="M18" s="96">
        <f t="shared" si="2"/>
      </c>
      <c r="N18" s="86">
        <f>IF(G18&gt;0,IF(D18="M",VLOOKUP((G18),Barèmes!Garçons1,2),VLOOKUP((G18),Barèmes!Filles1,2)),"")</f>
      </c>
      <c r="O18" s="86">
        <f>IF(G18+H18+I18=0,"",IF(D18="m",VLOOKUP(AVERAGE(G18:I18),Barèmes!Garçons2,2),VLOOKUP(AVERAGE(G18:I18),Barèmes!Filles2,2)))</f>
      </c>
      <c r="P18" s="84">
        <f t="shared" si="4"/>
      </c>
      <c r="Q18" s="87">
        <f t="shared" si="3"/>
      </c>
    </row>
    <row r="19" spans="2:17" s="71" customFormat="1" ht="13.5" customHeight="1">
      <c r="B19" s="41"/>
      <c r="C19" s="42"/>
      <c r="D19" s="43"/>
      <c r="E19" s="44"/>
      <c r="F19" s="77">
        <f t="shared" si="0"/>
      </c>
      <c r="G19" s="45"/>
      <c r="H19" s="46"/>
      <c r="I19" s="46"/>
      <c r="J19" s="46"/>
      <c r="K19" s="46"/>
      <c r="L19" s="95">
        <f t="shared" si="1"/>
      </c>
      <c r="M19" s="96">
        <f t="shared" si="2"/>
      </c>
      <c r="N19" s="86">
        <f>IF(G19&gt;0,IF(D19="M",VLOOKUP((G19),Barèmes!Garçons1,2),VLOOKUP((G19),Barèmes!Filles1,2)),"")</f>
      </c>
      <c r="O19" s="86">
        <f>IF(G19+H19+I19=0,"",IF(D19="m",VLOOKUP(AVERAGE(G19:I19),Barèmes!Garçons2,2),VLOOKUP(AVERAGE(G19:I19),Barèmes!Filles2,2)))</f>
      </c>
      <c r="P19" s="84">
        <f t="shared" si="4"/>
      </c>
      <c r="Q19" s="87">
        <f t="shared" si="3"/>
      </c>
    </row>
    <row r="20" spans="2:17" s="71" customFormat="1" ht="13.5" customHeight="1">
      <c r="B20" s="41"/>
      <c r="C20" s="42"/>
      <c r="D20" s="42"/>
      <c r="E20" s="44"/>
      <c r="F20" s="77">
        <f t="shared" si="0"/>
      </c>
      <c r="G20" s="45"/>
      <c r="H20" s="46"/>
      <c r="I20" s="46"/>
      <c r="J20" s="46"/>
      <c r="K20" s="46"/>
      <c r="L20" s="95">
        <f t="shared" si="1"/>
      </c>
      <c r="M20" s="96">
        <f t="shared" si="2"/>
      </c>
      <c r="N20" s="86">
        <f>IF(G20&gt;0,IF(D20="M",VLOOKUP((G20),Barèmes!Garçons1,2),VLOOKUP((G20),Barèmes!Filles1,2)),"")</f>
      </c>
      <c r="O20" s="86">
        <f>IF(G20+H20+I20=0,"",IF(D20="m",VLOOKUP(AVERAGE(G20:I20),Barèmes!Garçons2,2),VLOOKUP(AVERAGE(G20:I20),Barèmes!Filles2,2)))</f>
      </c>
      <c r="P20" s="84">
        <f t="shared" si="4"/>
      </c>
      <c r="Q20" s="87">
        <f t="shared" si="3"/>
      </c>
    </row>
    <row r="21" spans="2:17" s="71" customFormat="1" ht="13.5" customHeight="1">
      <c r="B21" s="41"/>
      <c r="C21" s="42"/>
      <c r="D21" s="42"/>
      <c r="E21" s="44"/>
      <c r="F21" s="77">
        <f t="shared" si="0"/>
      </c>
      <c r="G21" s="45"/>
      <c r="H21" s="46"/>
      <c r="I21" s="46"/>
      <c r="J21" s="46"/>
      <c r="K21" s="46"/>
      <c r="L21" s="95">
        <f t="shared" si="1"/>
      </c>
      <c r="M21" s="96">
        <f t="shared" si="2"/>
      </c>
      <c r="N21" s="86">
        <f>IF(G21&gt;0,IF(D21="M",VLOOKUP((G21),Barèmes!Garçons1,2),VLOOKUP((G21),Barèmes!Filles1,2)),"")</f>
      </c>
      <c r="O21" s="86">
        <f>IF(G21+H21+I21=0,"",IF(D21="m",VLOOKUP(AVERAGE(G21:I21),Barèmes!Garçons2,2),VLOOKUP(AVERAGE(G21:I21),Barèmes!Filles2,2)))</f>
      </c>
      <c r="P21" s="84">
        <f t="shared" si="4"/>
      </c>
      <c r="Q21" s="87">
        <f t="shared" si="3"/>
      </c>
    </row>
    <row r="22" spans="2:17" s="71" customFormat="1" ht="13.5" customHeight="1">
      <c r="B22" s="41"/>
      <c r="C22" s="42"/>
      <c r="D22" s="42"/>
      <c r="E22" s="44"/>
      <c r="F22" s="77">
        <f t="shared" si="0"/>
      </c>
      <c r="G22" s="45"/>
      <c r="H22" s="46"/>
      <c r="I22" s="46"/>
      <c r="J22" s="46"/>
      <c r="K22" s="46"/>
      <c r="L22" s="95">
        <f t="shared" si="1"/>
      </c>
      <c r="M22" s="96">
        <f t="shared" si="2"/>
      </c>
      <c r="N22" s="86">
        <f>IF(G22&gt;0,IF(D22="M",VLOOKUP((G22),Barèmes!Garçons1,2),VLOOKUP((G22),Barèmes!Filles1,2)),"")</f>
      </c>
      <c r="O22" s="86">
        <f>IF(G22+H22+I22=0,"",IF(D22="m",VLOOKUP(AVERAGE(G22:I22),Barèmes!Garçons2,2),VLOOKUP(AVERAGE(G22:I22),Barèmes!Filles2,2)))</f>
      </c>
      <c r="P22" s="84">
        <f t="shared" si="4"/>
      </c>
      <c r="Q22" s="87">
        <f t="shared" si="3"/>
      </c>
    </row>
    <row r="23" spans="2:17" s="71" customFormat="1" ht="13.5" customHeight="1">
      <c r="B23" s="41"/>
      <c r="C23" s="42"/>
      <c r="D23" s="42"/>
      <c r="E23" s="44"/>
      <c r="F23" s="77">
        <f t="shared" si="0"/>
      </c>
      <c r="G23" s="45"/>
      <c r="H23" s="46"/>
      <c r="I23" s="46"/>
      <c r="J23" s="46"/>
      <c r="K23" s="46"/>
      <c r="L23" s="95">
        <f t="shared" si="1"/>
      </c>
      <c r="M23" s="96">
        <f t="shared" si="2"/>
      </c>
      <c r="N23" s="86">
        <f>IF(G23&gt;0,IF(D23="M",VLOOKUP((G23),Barèmes!Garçons1,2),VLOOKUP((G23),Barèmes!Filles1,2)),"")</f>
      </c>
      <c r="O23" s="86">
        <f>IF(G23+H23+I23=0,"",IF(D23="m",VLOOKUP(AVERAGE(G23:I23),Barèmes!Garçons2,2),VLOOKUP(AVERAGE(G23:I23),Barèmes!Filles2,2)))</f>
      </c>
      <c r="P23" s="84">
        <f t="shared" si="4"/>
      </c>
      <c r="Q23" s="87">
        <f t="shared" si="3"/>
      </c>
    </row>
    <row r="24" spans="2:17" s="71" customFormat="1" ht="13.5" customHeight="1">
      <c r="B24" s="41"/>
      <c r="C24" s="42"/>
      <c r="D24" s="42"/>
      <c r="E24" s="44"/>
      <c r="F24" s="77">
        <f t="shared" si="0"/>
      </c>
      <c r="G24" s="45"/>
      <c r="H24" s="46"/>
      <c r="I24" s="46"/>
      <c r="J24" s="46"/>
      <c r="K24" s="46"/>
      <c r="L24" s="95">
        <f t="shared" si="1"/>
      </c>
      <c r="M24" s="96">
        <f t="shared" si="2"/>
      </c>
      <c r="N24" s="86">
        <f>IF(G24&gt;0,IF(D24="M",VLOOKUP((G24),Barèmes!Garçons1,2),VLOOKUP((G24),Barèmes!Filles1,2)),"")</f>
      </c>
      <c r="O24" s="86">
        <f>IF(G24+H24+I24=0,"",IF(D24="m",VLOOKUP(AVERAGE(G24:I24),Barèmes!Garçons2,2),VLOOKUP(AVERAGE(G24:I24),Barèmes!Filles2,2)))</f>
      </c>
      <c r="P24" s="84">
        <f t="shared" si="4"/>
      </c>
      <c r="Q24" s="87">
        <f t="shared" si="3"/>
      </c>
    </row>
    <row r="25" spans="2:17" s="71" customFormat="1" ht="13.5" customHeight="1">
      <c r="B25" s="41"/>
      <c r="C25" s="42"/>
      <c r="D25" s="42"/>
      <c r="E25" s="44"/>
      <c r="F25" s="77">
        <f t="shared" si="0"/>
      </c>
      <c r="G25" s="45"/>
      <c r="H25" s="46"/>
      <c r="I25" s="46"/>
      <c r="J25" s="46"/>
      <c r="K25" s="46"/>
      <c r="L25" s="95">
        <f t="shared" si="1"/>
      </c>
      <c r="M25" s="96">
        <f t="shared" si="2"/>
      </c>
      <c r="N25" s="86">
        <f>IF(G25&gt;0,IF(D25="M",VLOOKUP((G25),Barèmes!Garçons1,2),VLOOKUP((G25),Barèmes!Filles1,2)),"")</f>
      </c>
      <c r="O25" s="86">
        <f>IF(G25+H25+I25=0,"",IF(D25="m",VLOOKUP(AVERAGE(G25:I25),Barèmes!Garçons2,2),VLOOKUP(AVERAGE(G25:I25),Barèmes!Filles2,2)))</f>
      </c>
      <c r="P25" s="84">
        <f t="shared" si="4"/>
      </c>
      <c r="Q25" s="87">
        <f t="shared" si="3"/>
      </c>
    </row>
    <row r="26" spans="2:17" s="71" customFormat="1" ht="13.5" customHeight="1">
      <c r="B26" s="41"/>
      <c r="C26" s="42"/>
      <c r="D26" s="42"/>
      <c r="E26" s="44"/>
      <c r="F26" s="77">
        <f t="shared" si="0"/>
      </c>
      <c r="G26" s="45"/>
      <c r="H26" s="46"/>
      <c r="I26" s="46"/>
      <c r="J26" s="46"/>
      <c r="K26" s="46"/>
      <c r="L26" s="95">
        <f t="shared" si="1"/>
      </c>
      <c r="M26" s="96">
        <f t="shared" si="2"/>
      </c>
      <c r="N26" s="86">
        <f>IF(G26&gt;0,IF(D26="M",VLOOKUP((G26),Barèmes!Garçons1,2),VLOOKUP((G26),Barèmes!Filles1,2)),"")</f>
      </c>
      <c r="O26" s="86">
        <f>IF(G26+H26+I26=0,"",IF(D26="m",VLOOKUP(AVERAGE(G26:I26),Barèmes!Garçons2,2),VLOOKUP(AVERAGE(G26:I26),Barèmes!Filles2,2)))</f>
      </c>
      <c r="P26" s="84">
        <f t="shared" si="4"/>
      </c>
      <c r="Q26" s="87">
        <f t="shared" si="3"/>
      </c>
    </row>
    <row r="27" spans="2:17" s="71" customFormat="1" ht="13.5" customHeight="1">
      <c r="B27" s="41"/>
      <c r="C27" s="42"/>
      <c r="D27" s="42"/>
      <c r="E27" s="44"/>
      <c r="F27" s="77">
        <f t="shared" si="0"/>
      </c>
      <c r="G27" s="45"/>
      <c r="H27" s="46"/>
      <c r="I27" s="46"/>
      <c r="J27" s="46"/>
      <c r="K27" s="46"/>
      <c r="L27" s="95">
        <f t="shared" si="1"/>
      </c>
      <c r="M27" s="96">
        <f t="shared" si="2"/>
      </c>
      <c r="N27" s="86">
        <f>IF(G27&gt;0,IF(D27="M",VLOOKUP((G27),Barèmes!Garçons1,2),VLOOKUP((G27),Barèmes!Filles1,2)),"")</f>
      </c>
      <c r="O27" s="86">
        <f>IF(G27+H27+I27=0,"",IF(D27="m",VLOOKUP(AVERAGE(G27:I27),Barèmes!Garçons2,2),VLOOKUP(AVERAGE(G27:I27),Barèmes!Filles2,2)))</f>
      </c>
      <c r="P27" s="84">
        <f t="shared" si="4"/>
      </c>
      <c r="Q27" s="87">
        <f t="shared" si="3"/>
      </c>
    </row>
    <row r="28" spans="2:17" s="71" customFormat="1" ht="13.5" customHeight="1">
      <c r="B28" s="41"/>
      <c r="C28" s="42"/>
      <c r="D28" s="42"/>
      <c r="E28" s="44"/>
      <c r="F28" s="77">
        <f t="shared" si="0"/>
      </c>
      <c r="G28" s="45"/>
      <c r="H28" s="46"/>
      <c r="I28" s="46"/>
      <c r="J28" s="46"/>
      <c r="K28" s="46"/>
      <c r="L28" s="95">
        <f t="shared" si="1"/>
      </c>
      <c r="M28" s="96">
        <f t="shared" si="2"/>
      </c>
      <c r="N28" s="86">
        <f>IF(G28&gt;0,IF(D28="M",VLOOKUP((G28),Barèmes!Garçons1,2),VLOOKUP((G28),Barèmes!Filles1,2)),"")</f>
      </c>
      <c r="O28" s="86">
        <f>IF(G28+H28+I28=0,"",IF(D28="m",VLOOKUP(AVERAGE(G28:I28),Barèmes!Garçons2,2),VLOOKUP(AVERAGE(G28:I28),Barèmes!Filles2,2)))</f>
      </c>
      <c r="P28" s="84">
        <f t="shared" si="4"/>
      </c>
      <c r="Q28" s="87">
        <f t="shared" si="3"/>
      </c>
    </row>
    <row r="29" spans="2:17" s="71" customFormat="1" ht="13.5" customHeight="1">
      <c r="B29" s="41"/>
      <c r="C29" s="42"/>
      <c r="D29" s="42"/>
      <c r="E29" s="44"/>
      <c r="F29" s="77">
        <f t="shared" si="0"/>
      </c>
      <c r="G29" s="45"/>
      <c r="H29" s="46"/>
      <c r="I29" s="46"/>
      <c r="J29" s="46"/>
      <c r="K29" s="46"/>
      <c r="L29" s="95">
        <f t="shared" si="1"/>
      </c>
      <c r="M29" s="96">
        <f t="shared" si="2"/>
      </c>
      <c r="N29" s="86">
        <f>IF(G29&gt;0,IF(D29="M",VLOOKUP((G29),Barèmes!Garçons1,2),VLOOKUP((G29),Barèmes!Filles1,2)),"")</f>
      </c>
      <c r="O29" s="86">
        <f>IF(G29+H29+I29=0,"",IF(D29="m",VLOOKUP(AVERAGE(G29:I29),Barèmes!Garçons2,2),VLOOKUP(AVERAGE(G29:I29),Barèmes!Filles2,2)))</f>
      </c>
      <c r="P29" s="84">
        <f t="shared" si="4"/>
      </c>
      <c r="Q29" s="87">
        <f t="shared" si="3"/>
      </c>
    </row>
    <row r="30" spans="2:17" s="71" customFormat="1" ht="13.5" customHeight="1">
      <c r="B30" s="41"/>
      <c r="C30" s="42"/>
      <c r="D30" s="42"/>
      <c r="E30" s="44"/>
      <c r="F30" s="77">
        <f t="shared" si="0"/>
      </c>
      <c r="G30" s="45"/>
      <c r="H30" s="46"/>
      <c r="I30" s="46"/>
      <c r="J30" s="46"/>
      <c r="K30" s="46"/>
      <c r="L30" s="95">
        <f t="shared" si="1"/>
      </c>
      <c r="M30" s="96">
        <f t="shared" si="2"/>
      </c>
      <c r="N30" s="86">
        <f>IF(G30&gt;0,IF(D30="M",VLOOKUP((G30),Barèmes!Garçons1,2),VLOOKUP((G30),Barèmes!Filles1,2)),"")</f>
      </c>
      <c r="O30" s="86">
        <f>IF(G30+H30+I30=0,"",IF(D30="m",VLOOKUP(AVERAGE(G30:I30),Barèmes!Garçons2,2),VLOOKUP(AVERAGE(G30:I30),Barèmes!Filles2,2)))</f>
      </c>
      <c r="P30" s="84">
        <f t="shared" si="4"/>
      </c>
      <c r="Q30" s="87">
        <f t="shared" si="3"/>
      </c>
    </row>
    <row r="31" spans="2:17" s="71" customFormat="1" ht="13.5" customHeight="1">
      <c r="B31" s="41"/>
      <c r="C31" s="42"/>
      <c r="D31" s="42"/>
      <c r="E31" s="44"/>
      <c r="F31" s="77">
        <f t="shared" si="0"/>
      </c>
      <c r="G31" s="45"/>
      <c r="H31" s="46"/>
      <c r="I31" s="46"/>
      <c r="J31" s="46"/>
      <c r="K31" s="46"/>
      <c r="L31" s="95">
        <f t="shared" si="1"/>
      </c>
      <c r="M31" s="96">
        <f t="shared" si="2"/>
      </c>
      <c r="N31" s="86">
        <f>IF(G31&gt;0,IF(D31="M",VLOOKUP((G31),Barèmes!Garçons1,2),VLOOKUP((G31),Barèmes!Filles1,2)),"")</f>
      </c>
      <c r="O31" s="86">
        <f>IF(G31+H31+I31=0,"",IF(D31="m",VLOOKUP(AVERAGE(G31:I31),Barèmes!Garçons2,2),VLOOKUP(AVERAGE(G31:I31),Barèmes!Filles2,2)))</f>
      </c>
      <c r="P31" s="84">
        <f t="shared" si="4"/>
      </c>
      <c r="Q31" s="87">
        <f t="shared" si="3"/>
      </c>
    </row>
    <row r="32" spans="2:17" s="71" customFormat="1" ht="13.5" customHeight="1">
      <c r="B32" s="41"/>
      <c r="C32" s="42"/>
      <c r="D32" s="42"/>
      <c r="E32" s="44"/>
      <c r="F32" s="77">
        <f t="shared" si="0"/>
      </c>
      <c r="G32" s="45"/>
      <c r="H32" s="46"/>
      <c r="I32" s="46"/>
      <c r="J32" s="46"/>
      <c r="K32" s="46"/>
      <c r="L32" s="95">
        <f t="shared" si="1"/>
      </c>
      <c r="M32" s="96">
        <f t="shared" si="2"/>
      </c>
      <c r="N32" s="86">
        <f>IF(G32&gt;0,IF(D32="M",VLOOKUP((G32),Barèmes!Garçons1,2),VLOOKUP((G32),Barèmes!Filles1,2)),"")</f>
      </c>
      <c r="O32" s="86">
        <f>IF(G32+H32+I32=0,"",IF(D32="m",VLOOKUP(AVERAGE(G32:I32),Barèmes!Garçons2,2),VLOOKUP(AVERAGE(G32:I32),Barèmes!Filles2,2)))</f>
      </c>
      <c r="P32" s="84">
        <f t="shared" si="4"/>
      </c>
      <c r="Q32" s="87">
        <f t="shared" si="3"/>
      </c>
    </row>
    <row r="33" spans="2:17" s="71" customFormat="1" ht="13.5" customHeight="1">
      <c r="B33" s="41"/>
      <c r="C33" s="42"/>
      <c r="D33" s="42"/>
      <c r="E33" s="44"/>
      <c r="F33" s="77">
        <f t="shared" si="0"/>
      </c>
      <c r="G33" s="45"/>
      <c r="H33" s="46"/>
      <c r="I33" s="46"/>
      <c r="J33" s="46"/>
      <c r="K33" s="46"/>
      <c r="L33" s="95">
        <f t="shared" si="1"/>
      </c>
      <c r="M33" s="96">
        <f t="shared" si="2"/>
      </c>
      <c r="N33" s="86">
        <f>IF(G33&gt;0,IF(D33="M",VLOOKUP((G33),Barèmes!Garçons1,2),VLOOKUP((G33),Barèmes!Filles1,2)),"")</f>
      </c>
      <c r="O33" s="86">
        <f>IF(G33+H33+I33=0,"",IF(D33="m",VLOOKUP(AVERAGE(G33:I33),Barèmes!Garçons2,2),VLOOKUP(AVERAGE(G33:I33),Barèmes!Filles2,2)))</f>
      </c>
      <c r="P33" s="84">
        <f t="shared" si="4"/>
      </c>
      <c r="Q33" s="87">
        <f t="shared" si="3"/>
      </c>
    </row>
    <row r="34" spans="2:17" s="71" customFormat="1" ht="13.5" customHeight="1">
      <c r="B34" s="41"/>
      <c r="C34" s="42"/>
      <c r="D34" s="42"/>
      <c r="E34" s="44"/>
      <c r="F34" s="77">
        <f t="shared" si="0"/>
      </c>
      <c r="G34" s="45"/>
      <c r="H34" s="46"/>
      <c r="I34" s="46"/>
      <c r="J34" s="46"/>
      <c r="K34" s="46"/>
      <c r="L34" s="95">
        <f t="shared" si="1"/>
      </c>
      <c r="M34" s="96">
        <f t="shared" si="2"/>
      </c>
      <c r="N34" s="86">
        <f>IF(G34&gt;0,IF(D34="M",VLOOKUP((G34),Barèmes!Garçons1,2),VLOOKUP((G34),Barèmes!Filles1,2)),"")</f>
      </c>
      <c r="O34" s="86">
        <f>IF(G34+H34+I34=0,"",IF(D34="m",VLOOKUP(AVERAGE(G34:I34),Barèmes!Garçons2,2),VLOOKUP(AVERAGE(G34:I34),Barèmes!Filles2,2)))</f>
      </c>
      <c r="P34" s="84">
        <f t="shared" si="4"/>
      </c>
      <c r="Q34" s="87">
        <f t="shared" si="3"/>
      </c>
    </row>
    <row r="35" spans="2:17" s="71" customFormat="1" ht="13.5" customHeight="1">
      <c r="B35" s="41"/>
      <c r="C35" s="42"/>
      <c r="D35" s="42"/>
      <c r="E35" s="44"/>
      <c r="F35" s="77">
        <f t="shared" si="0"/>
      </c>
      <c r="G35" s="45"/>
      <c r="H35" s="46"/>
      <c r="I35" s="46"/>
      <c r="J35" s="46"/>
      <c r="K35" s="46"/>
      <c r="L35" s="95">
        <f t="shared" si="1"/>
      </c>
      <c r="M35" s="96">
        <f t="shared" si="2"/>
      </c>
      <c r="N35" s="86">
        <f>IF(G35&gt;0,IF(D35="M",VLOOKUP((G35),Barèmes!Garçons1,2),VLOOKUP((G35),Barèmes!Filles1,2)),"")</f>
      </c>
      <c r="O35" s="86">
        <f>IF(G35+H35+I35=0,"",IF(D35="m",VLOOKUP(AVERAGE(G35:I35),Barèmes!Garçons2,2),VLOOKUP(AVERAGE(G35:I35),Barèmes!Filles2,2)))</f>
      </c>
      <c r="P35" s="84">
        <f t="shared" si="4"/>
      </c>
      <c r="Q35" s="87">
        <f t="shared" si="3"/>
      </c>
    </row>
    <row r="36" spans="2:17" s="71" customFormat="1" ht="13.5" customHeight="1">
      <c r="B36" s="47"/>
      <c r="C36" s="42"/>
      <c r="D36" s="42"/>
      <c r="E36" s="44"/>
      <c r="F36" s="77">
        <f t="shared" si="0"/>
      </c>
      <c r="G36" s="45"/>
      <c r="H36" s="46"/>
      <c r="I36" s="46"/>
      <c r="J36" s="46"/>
      <c r="K36" s="46"/>
      <c r="L36" s="95">
        <f t="shared" si="1"/>
      </c>
      <c r="M36" s="96">
        <f t="shared" si="2"/>
      </c>
      <c r="N36" s="86">
        <f>IF(G36&gt;0,IF(D36="M",VLOOKUP((G36),Barèmes!Garçons1,2),VLOOKUP((G36),Barèmes!Filles1,2)),"")</f>
      </c>
      <c r="O36" s="86">
        <f>IF(G36+H36+I36=0,"",IF(D36="m",VLOOKUP(AVERAGE(G36:I36),Barèmes!Garçons2,2),VLOOKUP(AVERAGE(G36:I36),Barèmes!Filles2,2)))</f>
      </c>
      <c r="P36" s="84">
        <f t="shared" si="4"/>
      </c>
      <c r="Q36" s="87">
        <f t="shared" si="3"/>
      </c>
    </row>
    <row r="37" spans="2:17" s="71" customFormat="1" ht="13.5" customHeight="1">
      <c r="B37" s="41"/>
      <c r="C37" s="42"/>
      <c r="D37" s="42"/>
      <c r="E37" s="44"/>
      <c r="F37" s="77">
        <f t="shared" si="0"/>
      </c>
      <c r="G37" s="45"/>
      <c r="H37" s="46"/>
      <c r="I37" s="46"/>
      <c r="J37" s="46"/>
      <c r="K37" s="46"/>
      <c r="L37" s="95">
        <f t="shared" si="1"/>
      </c>
      <c r="M37" s="96">
        <f t="shared" si="2"/>
      </c>
      <c r="N37" s="86">
        <f>IF(G37&gt;0,IF(D37="M",VLOOKUP((G37),Barèmes!Garçons1,2),VLOOKUP((G37),Barèmes!Filles1,2)),"")</f>
      </c>
      <c r="O37" s="86">
        <f>IF(G37+H37+I37=0,"",IF(D37="m",VLOOKUP(AVERAGE(G37:I37),Barèmes!Garçons2,2),VLOOKUP(AVERAGE(G37:I37),Barèmes!Filles2,2)))</f>
      </c>
      <c r="P37" s="84">
        <f t="shared" si="4"/>
      </c>
      <c r="Q37" s="87">
        <f t="shared" si="3"/>
      </c>
    </row>
    <row r="38" spans="2:17" s="71" customFormat="1" ht="13.5" customHeight="1">
      <c r="B38" s="41"/>
      <c r="C38" s="42"/>
      <c r="D38" s="42"/>
      <c r="E38" s="44"/>
      <c r="F38" s="77">
        <f t="shared" si="0"/>
      </c>
      <c r="G38" s="45"/>
      <c r="H38" s="46"/>
      <c r="I38" s="46"/>
      <c r="J38" s="46"/>
      <c r="K38" s="46"/>
      <c r="L38" s="95">
        <f t="shared" si="1"/>
      </c>
      <c r="M38" s="96">
        <f t="shared" si="2"/>
      </c>
      <c r="N38" s="86">
        <f>IF(G38&gt;0,IF(D38="M",VLOOKUP((G38),Barèmes!Garçons1,2),VLOOKUP((G38),Barèmes!Filles1,2)),"")</f>
      </c>
      <c r="O38" s="86">
        <f>IF(G38+H38+I38=0,"",IF(D38="m",VLOOKUP(AVERAGE(G38:I38),Barèmes!Garçons2,2),VLOOKUP(AVERAGE(G38:I38),Barèmes!Filles2,2)))</f>
      </c>
      <c r="P38" s="84">
        <f t="shared" si="4"/>
      </c>
      <c r="Q38" s="87">
        <f t="shared" si="3"/>
      </c>
    </row>
    <row r="39" spans="2:17" s="71" customFormat="1" ht="13.5" customHeight="1">
      <c r="B39" s="41"/>
      <c r="C39" s="42"/>
      <c r="D39" s="42"/>
      <c r="E39" s="44"/>
      <c r="F39" s="77">
        <f t="shared" si="0"/>
      </c>
      <c r="G39" s="45"/>
      <c r="H39" s="46"/>
      <c r="I39" s="46"/>
      <c r="J39" s="46"/>
      <c r="K39" s="46"/>
      <c r="L39" s="95">
        <f t="shared" si="1"/>
      </c>
      <c r="M39" s="96">
        <f t="shared" si="2"/>
      </c>
      <c r="N39" s="86">
        <f>IF(G39&gt;0,IF(D39="M",VLOOKUP((G39),Barèmes!Garçons1,2),VLOOKUP((G39),Barèmes!Filles1,2)),"")</f>
      </c>
      <c r="O39" s="86">
        <f>IF(G39+H39+I39=0,"",IF(D39="m",VLOOKUP(AVERAGE(G39:I39),Barèmes!Garçons2,2),VLOOKUP(AVERAGE(G39:I39),Barèmes!Filles2,2)))</f>
      </c>
      <c r="P39" s="84">
        <f t="shared" si="4"/>
      </c>
      <c r="Q39" s="87">
        <f t="shared" si="3"/>
      </c>
    </row>
    <row r="40" spans="2:17" s="71" customFormat="1" ht="13.5" customHeight="1">
      <c r="B40" s="41"/>
      <c r="C40" s="42"/>
      <c r="D40" s="42"/>
      <c r="E40" s="44"/>
      <c r="F40" s="77">
        <f t="shared" si="0"/>
      </c>
      <c r="G40" s="45"/>
      <c r="H40" s="46"/>
      <c r="I40" s="46"/>
      <c r="J40" s="46"/>
      <c r="K40" s="46"/>
      <c r="L40" s="95">
        <f t="shared" si="1"/>
      </c>
      <c r="M40" s="96">
        <f t="shared" si="2"/>
      </c>
      <c r="N40" s="86">
        <f>IF(G40&gt;0,IF(D40="M",VLOOKUP((G40),Barèmes!Garçons1,2),VLOOKUP((G40),Barèmes!Filles1,2)),"")</f>
      </c>
      <c r="O40" s="86">
        <f>IF(G40+H40+I40=0,"",IF(D40="m",VLOOKUP(AVERAGE(G40:I40),Barèmes!Garçons2,2),VLOOKUP(AVERAGE(G40:I40),Barèmes!Filles2,2)))</f>
      </c>
      <c r="P40" s="84">
        <f t="shared" si="4"/>
      </c>
      <c r="Q40" s="87">
        <f t="shared" si="3"/>
      </c>
    </row>
    <row r="41" spans="2:17" s="71" customFormat="1" ht="13.5" customHeight="1">
      <c r="B41" s="41"/>
      <c r="C41" s="42"/>
      <c r="D41" s="42"/>
      <c r="E41" s="44"/>
      <c r="F41" s="77">
        <f t="shared" si="0"/>
      </c>
      <c r="G41" s="45"/>
      <c r="H41" s="46"/>
      <c r="I41" s="46"/>
      <c r="J41" s="46"/>
      <c r="K41" s="46"/>
      <c r="L41" s="95">
        <f t="shared" si="1"/>
      </c>
      <c r="M41" s="96">
        <f t="shared" si="2"/>
      </c>
      <c r="N41" s="86">
        <f>IF(G41&gt;0,IF(D41="M",VLOOKUP((G41),Barèmes!Garçons1,2),VLOOKUP((G41),Barèmes!Filles1,2)),"")</f>
      </c>
      <c r="O41" s="86">
        <f>IF(G41+H41+I41=0,"",IF(D41="m",VLOOKUP(AVERAGE(G41:I41),Barèmes!Garçons2,2),VLOOKUP(AVERAGE(G41:I41),Barèmes!Filles2,2)))</f>
      </c>
      <c r="P41" s="84">
        <f t="shared" si="4"/>
      </c>
      <c r="Q41" s="87">
        <f t="shared" si="3"/>
      </c>
    </row>
    <row r="42" spans="2:17" s="71" customFormat="1" ht="13.5" customHeight="1">
      <c r="B42" s="41"/>
      <c r="C42" s="42"/>
      <c r="D42" s="42"/>
      <c r="E42" s="44"/>
      <c r="F42" s="77">
        <f t="shared" si="0"/>
      </c>
      <c r="G42" s="45"/>
      <c r="H42" s="46"/>
      <c r="I42" s="46"/>
      <c r="J42" s="46"/>
      <c r="K42" s="46"/>
      <c r="L42" s="95">
        <f t="shared" si="1"/>
      </c>
      <c r="M42" s="96">
        <f t="shared" si="2"/>
      </c>
      <c r="N42" s="86">
        <f>IF(G42&gt;0,IF(D42="M",VLOOKUP((G42),Barèmes!Garçons1,2),VLOOKUP((G42),Barèmes!Filles1,2)),"")</f>
      </c>
      <c r="O42" s="86">
        <f>IF(G42+H42+I42=0,"",IF(D42="m",VLOOKUP(AVERAGE(G42:I42),Barèmes!Garçons2,2),VLOOKUP(AVERAGE(G42:I42),Barèmes!Filles2,2)))</f>
      </c>
      <c r="P42" s="84">
        <f t="shared" si="4"/>
      </c>
      <c r="Q42" s="87">
        <f t="shared" si="3"/>
      </c>
    </row>
    <row r="43" spans="2:17" s="71" customFormat="1" ht="13.5" customHeight="1">
      <c r="B43" s="41"/>
      <c r="C43" s="42"/>
      <c r="D43" s="42"/>
      <c r="E43" s="44"/>
      <c r="F43" s="77">
        <f t="shared" si="0"/>
      </c>
      <c r="G43" s="45"/>
      <c r="H43" s="46"/>
      <c r="I43" s="46"/>
      <c r="J43" s="46"/>
      <c r="K43" s="46"/>
      <c r="L43" s="95">
        <f t="shared" si="1"/>
      </c>
      <c r="M43" s="96">
        <f t="shared" si="2"/>
      </c>
      <c r="N43" s="86">
        <f>IF(G43&gt;0,IF(D43="M",VLOOKUP((G43),Barèmes!Garçons1,2),VLOOKUP((G43),Barèmes!Filles1,2)),"")</f>
      </c>
      <c r="O43" s="86">
        <f>IF(G43+H43+I43=0,"",IF(D43="m",VLOOKUP(AVERAGE(G43:I43),Barèmes!Garçons2,2),VLOOKUP(AVERAGE(G43:I43),Barèmes!Filles2,2)))</f>
      </c>
      <c r="P43" s="84">
        <f t="shared" si="4"/>
      </c>
      <c r="Q43" s="87">
        <f t="shared" si="3"/>
      </c>
    </row>
    <row r="44" spans="2:17" s="71" customFormat="1" ht="13.5" customHeight="1">
      <c r="B44" s="41"/>
      <c r="C44" s="42"/>
      <c r="D44" s="42"/>
      <c r="E44" s="44"/>
      <c r="F44" s="77">
        <f t="shared" si="0"/>
      </c>
      <c r="G44" s="45"/>
      <c r="H44" s="46"/>
      <c r="I44" s="46"/>
      <c r="J44" s="46"/>
      <c r="K44" s="46"/>
      <c r="L44" s="95">
        <f t="shared" si="1"/>
      </c>
      <c r="M44" s="96">
        <f t="shared" si="2"/>
      </c>
      <c r="N44" s="86">
        <f>IF(G44&gt;0,IF(D44="M",VLOOKUP((G44),Barèmes!Garçons1,2),VLOOKUP((G44),Barèmes!Filles1,2)),"")</f>
      </c>
      <c r="O44" s="86">
        <f>IF(G44+H44+I44=0,"",IF(D44="m",VLOOKUP(AVERAGE(G44:I44),Barèmes!Garçons2,2),VLOOKUP(AVERAGE(G44:I44),Barèmes!Filles2,2)))</f>
      </c>
      <c r="P44" s="84">
        <f t="shared" si="4"/>
      </c>
      <c r="Q44" s="87">
        <f t="shared" si="3"/>
      </c>
    </row>
    <row r="45" spans="2:17" s="71" customFormat="1" ht="13.5" customHeight="1">
      <c r="B45" s="41"/>
      <c r="C45" s="42"/>
      <c r="D45" s="42"/>
      <c r="E45" s="44"/>
      <c r="F45" s="77">
        <f t="shared" si="0"/>
      </c>
      <c r="G45" s="45"/>
      <c r="H45" s="46"/>
      <c r="I45" s="46"/>
      <c r="J45" s="46"/>
      <c r="K45" s="46"/>
      <c r="L45" s="95">
        <f t="shared" si="1"/>
      </c>
      <c r="M45" s="96">
        <f t="shared" si="2"/>
      </c>
      <c r="N45" s="86">
        <f>IF(G45&gt;0,IF(D45="M",VLOOKUP((G45),Barèmes!Garçons1,2),VLOOKUP((G45),Barèmes!Filles1,2)),"")</f>
      </c>
      <c r="O45" s="86">
        <f>IF(G45+H45+I45=0,"",IF(D45="m",VLOOKUP(AVERAGE(G45:I45),Barèmes!Garçons2,2),VLOOKUP(AVERAGE(G45:I45),Barèmes!Filles2,2)))</f>
      </c>
      <c r="P45" s="84">
        <f t="shared" si="4"/>
      </c>
      <c r="Q45" s="87">
        <f t="shared" si="3"/>
      </c>
    </row>
    <row r="46" spans="2:17" s="71" customFormat="1" ht="13.5" customHeight="1">
      <c r="B46" s="41"/>
      <c r="C46" s="42"/>
      <c r="D46" s="42"/>
      <c r="E46" s="44"/>
      <c r="F46" s="77">
        <f t="shared" si="0"/>
      </c>
      <c r="G46" s="45"/>
      <c r="H46" s="46"/>
      <c r="I46" s="46"/>
      <c r="J46" s="46"/>
      <c r="K46" s="46"/>
      <c r="L46" s="95">
        <f t="shared" si="1"/>
      </c>
      <c r="M46" s="96">
        <f t="shared" si="2"/>
      </c>
      <c r="N46" s="86">
        <f>IF(G46&gt;0,IF(D46="M",VLOOKUP((G46),Barèmes!Garçons1,2),VLOOKUP((G46),Barèmes!Filles1,2)),"")</f>
      </c>
      <c r="O46" s="86">
        <f>IF(G46+H46+I46=0,"",IF(D46="m",VLOOKUP(AVERAGE(G46:I46),Barèmes!Garçons2,2),VLOOKUP(AVERAGE(G46:I46),Barèmes!Filles2,2)))</f>
      </c>
      <c r="P46" s="84">
        <f t="shared" si="4"/>
      </c>
      <c r="Q46" s="87">
        <f t="shared" si="3"/>
      </c>
    </row>
    <row r="47" spans="2:17" s="71" customFormat="1" ht="13.5" customHeight="1">
      <c r="B47" s="45"/>
      <c r="C47" s="46"/>
      <c r="D47" s="46"/>
      <c r="E47" s="48"/>
      <c r="F47" s="77">
        <f t="shared" si="0"/>
      </c>
      <c r="G47" s="45"/>
      <c r="H47" s="46"/>
      <c r="I47" s="46"/>
      <c r="J47" s="46"/>
      <c r="K47" s="46"/>
      <c r="L47" s="95">
        <f t="shared" si="1"/>
      </c>
      <c r="M47" s="96">
        <f t="shared" si="2"/>
      </c>
      <c r="N47" s="86">
        <f>IF(G47&gt;0,IF(D47="M",VLOOKUP((G47),Barèmes!Garçons1,2),VLOOKUP((G47),Barèmes!Filles1,2)),"")</f>
      </c>
      <c r="O47" s="86">
        <f>IF(G47+H47+I47=0,"",IF(D47="m",VLOOKUP(AVERAGE(G47:I47),Barèmes!Garçons2,2),VLOOKUP(AVERAGE(G47:I47),Barèmes!Filles2,2)))</f>
      </c>
      <c r="P47" s="84">
        <f t="shared" si="4"/>
      </c>
      <c r="Q47" s="87">
        <f t="shared" si="3"/>
      </c>
    </row>
    <row r="48" spans="2:17" s="71" customFormat="1" ht="13.5" customHeight="1">
      <c r="B48" s="45"/>
      <c r="C48" s="46"/>
      <c r="D48" s="46"/>
      <c r="E48" s="48"/>
      <c r="F48" s="77">
        <f t="shared" si="0"/>
      </c>
      <c r="G48" s="45"/>
      <c r="H48" s="46"/>
      <c r="I48" s="46"/>
      <c r="J48" s="46"/>
      <c r="K48" s="46"/>
      <c r="L48" s="95">
        <f t="shared" si="1"/>
      </c>
      <c r="M48" s="96">
        <f t="shared" si="2"/>
      </c>
      <c r="N48" s="86">
        <f>IF(G48&gt;0,IF(D48="M",VLOOKUP((G48),Barèmes!Garçons1,2),VLOOKUP((G48),Barèmes!Filles1,2)),"")</f>
      </c>
      <c r="O48" s="86">
        <f>IF(G48+H48+I48=0,"",IF(D48="m",VLOOKUP(AVERAGE(G48:I48),Barèmes!Garçons2,2),VLOOKUP(AVERAGE(G48:I48),Barèmes!Filles2,2)))</f>
      </c>
      <c r="P48" s="84">
        <f t="shared" si="4"/>
      </c>
      <c r="Q48" s="87">
        <f t="shared" si="3"/>
      </c>
    </row>
    <row r="49" spans="2:17" s="71" customFormat="1" ht="13.5" customHeight="1" thickBot="1">
      <c r="B49" s="49"/>
      <c r="C49" s="50"/>
      <c r="D49" s="50"/>
      <c r="E49" s="51"/>
      <c r="F49" s="78">
        <f t="shared" si="0"/>
      </c>
      <c r="G49" s="49"/>
      <c r="H49" s="50"/>
      <c r="I49" s="50"/>
      <c r="J49" s="50"/>
      <c r="K49" s="50"/>
      <c r="L49" s="97">
        <f t="shared" si="1"/>
      </c>
      <c r="M49" s="98">
        <f t="shared" si="2"/>
      </c>
      <c r="N49" s="88">
        <f>IF(G49&gt;0,IF(D49="M",VLOOKUP((G49),Barèmes!Garçons1,2),VLOOKUP((G49),Barèmes!Filles1,2)),"")</f>
      </c>
      <c r="O49" s="88">
        <f>IF(G49+H49+I49=0,"",IF(D49="m",VLOOKUP(AVERAGE(G49:I49),Barèmes!Garçons2,2),VLOOKUP(AVERAGE(G49:I49),Barèmes!Filles2,2)))</f>
      </c>
      <c r="P49" s="89">
        <f t="shared" si="4"/>
      </c>
      <c r="Q49" s="90">
        <f t="shared" si="3"/>
      </c>
    </row>
    <row r="50" spans="2:6" ht="13.5" thickBot="1">
      <c r="B50" s="102" t="s">
        <v>17</v>
      </c>
      <c r="C50" s="103"/>
      <c r="D50" s="103"/>
      <c r="E50" s="80"/>
      <c r="F50" s="79">
        <f>IF(SUM(F7:F49)=0,"",AVERAGE(F7:F49))</f>
      </c>
    </row>
  </sheetData>
  <sheetProtection selectLockedCells="1"/>
  <mergeCells count="6">
    <mergeCell ref="B3:C3"/>
    <mergeCell ref="B1:Q1"/>
    <mergeCell ref="B50:D50"/>
    <mergeCell ref="D3:F3"/>
    <mergeCell ref="M3:Q3"/>
    <mergeCell ref="M4:Q4"/>
  </mergeCells>
  <dataValidations count="1">
    <dataValidation type="decimal" allowBlank="1" showInputMessage="1" showErrorMessage="1" error="M'enfin!! Attention saisie sur 4 points Maximum" sqref="K7:K49">
      <formula1>0</formula1>
      <formula2>4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3" sqref="A3:B4"/>
    </sheetView>
  </sheetViews>
  <sheetFormatPr defaultColWidth="10.421875" defaultRowHeight="12.75"/>
  <cols>
    <col min="1" max="1" width="7.57421875" style="5" customWidth="1"/>
    <col min="2" max="2" width="6.7109375" style="5" customWidth="1"/>
    <col min="3" max="3" width="7.00390625" style="5" customWidth="1"/>
    <col min="4" max="4" width="6.7109375" style="5" customWidth="1"/>
    <col min="5" max="5" width="10.421875" style="1" bestFit="1" customWidth="1"/>
    <col min="6" max="6" width="7.57421875" style="5" customWidth="1"/>
    <col min="7" max="7" width="6.7109375" style="5" customWidth="1"/>
    <col min="8" max="8" width="7.00390625" style="5" customWidth="1"/>
    <col min="9" max="9" width="6.7109375" style="5" customWidth="1"/>
    <col min="10" max="73" width="10.421875" style="1" bestFit="1" customWidth="1"/>
    <col min="74" max="16384" width="10.421875" style="1" customWidth="1"/>
  </cols>
  <sheetData>
    <row r="1" spans="1:9" s="6" customFormat="1" ht="30.75" customHeight="1">
      <c r="A1" s="110" t="s">
        <v>28</v>
      </c>
      <c r="B1" s="111"/>
      <c r="C1" s="111"/>
      <c r="D1" s="112"/>
      <c r="F1" s="110" t="s">
        <v>27</v>
      </c>
      <c r="G1" s="111"/>
      <c r="H1" s="111"/>
      <c r="I1" s="112"/>
    </row>
    <row r="2" spans="1:9" s="2" customFormat="1" ht="13.5" customHeight="1">
      <c r="A2" s="113"/>
      <c r="B2" s="114"/>
      <c r="C2" s="114"/>
      <c r="D2" s="115"/>
      <c r="F2" s="113"/>
      <c r="G2" s="114"/>
      <c r="H2" s="114"/>
      <c r="I2" s="115"/>
    </row>
    <row r="3" spans="1:9" s="2" customFormat="1" ht="13.5" customHeight="1">
      <c r="A3" s="116" t="s">
        <v>4</v>
      </c>
      <c r="B3" s="117"/>
      <c r="C3" s="116" t="s">
        <v>5</v>
      </c>
      <c r="D3" s="117"/>
      <c r="F3" s="116" t="s">
        <v>4</v>
      </c>
      <c r="G3" s="117"/>
      <c r="H3" s="116" t="s">
        <v>5</v>
      </c>
      <c r="I3" s="117"/>
    </row>
    <row r="4" spans="1:9" s="2" customFormat="1" ht="13.5" customHeight="1">
      <c r="A4" s="118"/>
      <c r="B4" s="119"/>
      <c r="C4" s="118"/>
      <c r="D4" s="119"/>
      <c r="F4" s="118"/>
      <c r="G4" s="119"/>
      <c r="H4" s="118"/>
      <c r="I4" s="119"/>
    </row>
    <row r="5" spans="1:9" s="2" customFormat="1" ht="13.5" customHeight="1">
      <c r="A5" s="25" t="s">
        <v>6</v>
      </c>
      <c r="B5" s="26" t="s">
        <v>7</v>
      </c>
      <c r="C5" s="25" t="s">
        <v>6</v>
      </c>
      <c r="D5" s="26" t="s">
        <v>7</v>
      </c>
      <c r="F5" s="25" t="s">
        <v>6</v>
      </c>
      <c r="G5" s="26" t="s">
        <v>7</v>
      </c>
      <c r="H5" s="25" t="s">
        <v>6</v>
      </c>
      <c r="I5" s="26" t="s">
        <v>7</v>
      </c>
    </row>
    <row r="6" spans="1:9" s="2" customFormat="1" ht="13.5" customHeight="1">
      <c r="A6" s="22">
        <v>4</v>
      </c>
      <c r="B6" s="14">
        <v>0</v>
      </c>
      <c r="C6" s="13">
        <v>4</v>
      </c>
      <c r="D6" s="14">
        <v>0</v>
      </c>
      <c r="F6" s="13">
        <v>4</v>
      </c>
      <c r="G6" s="14">
        <v>0</v>
      </c>
      <c r="H6" s="13">
        <v>4</v>
      </c>
      <c r="I6" s="14">
        <v>0</v>
      </c>
    </row>
    <row r="7" spans="1:9" s="2" customFormat="1" ht="13.5" customHeight="1">
      <c r="A7" s="22">
        <v>7</v>
      </c>
      <c r="B7" s="14">
        <v>0.5</v>
      </c>
      <c r="C7" s="22">
        <v>11</v>
      </c>
      <c r="D7" s="14">
        <v>0.5</v>
      </c>
      <c r="F7" s="13">
        <v>6</v>
      </c>
      <c r="G7" s="14">
        <v>0.2</v>
      </c>
      <c r="H7" s="13">
        <v>10</v>
      </c>
      <c r="I7" s="14">
        <v>0.2</v>
      </c>
    </row>
    <row r="8" spans="1:9" s="2" customFormat="1" ht="13.5" customHeight="1">
      <c r="A8" s="21">
        <v>7.1</v>
      </c>
      <c r="B8" s="20">
        <v>0.6</v>
      </c>
      <c r="C8" s="4">
        <v>11.1</v>
      </c>
      <c r="D8" s="20">
        <v>0.6</v>
      </c>
      <c r="F8" s="4">
        <v>6.25</v>
      </c>
      <c r="G8" s="20">
        <v>0.3</v>
      </c>
      <c r="H8" s="4">
        <v>10.25</v>
      </c>
      <c r="I8" s="20">
        <v>0.3</v>
      </c>
    </row>
    <row r="9" spans="1:9" s="2" customFormat="1" ht="13.5" customHeight="1">
      <c r="A9" s="21">
        <v>7.2</v>
      </c>
      <c r="B9" s="20">
        <v>0.7</v>
      </c>
      <c r="C9" s="21">
        <v>11.2</v>
      </c>
      <c r="D9" s="20">
        <v>0.7</v>
      </c>
      <c r="F9" s="4">
        <v>6.5</v>
      </c>
      <c r="G9" s="14">
        <v>0.4</v>
      </c>
      <c r="H9" s="13">
        <v>10.5</v>
      </c>
      <c r="I9" s="14">
        <v>0.4</v>
      </c>
    </row>
    <row r="10" spans="1:9" s="2" customFormat="1" ht="13.5" customHeight="1">
      <c r="A10" s="21">
        <v>7.3</v>
      </c>
      <c r="B10" s="20">
        <v>0.8</v>
      </c>
      <c r="C10" s="4">
        <v>11.3</v>
      </c>
      <c r="D10" s="20">
        <v>0.8</v>
      </c>
      <c r="F10" s="4">
        <v>6.75</v>
      </c>
      <c r="G10" s="20">
        <v>0.5</v>
      </c>
      <c r="H10" s="4">
        <v>10.75</v>
      </c>
      <c r="I10" s="20">
        <v>0.5</v>
      </c>
    </row>
    <row r="11" spans="1:9" s="2" customFormat="1" ht="13.5" customHeight="1">
      <c r="A11" s="21">
        <v>7.4</v>
      </c>
      <c r="B11" s="20">
        <v>0.9</v>
      </c>
      <c r="C11" s="21">
        <v>11.4</v>
      </c>
      <c r="D11" s="20">
        <v>0.9</v>
      </c>
      <c r="F11" s="13">
        <v>7</v>
      </c>
      <c r="G11" s="14">
        <v>0.6</v>
      </c>
      <c r="H11" s="13">
        <v>11</v>
      </c>
      <c r="I11" s="14">
        <v>0.6</v>
      </c>
    </row>
    <row r="12" spans="1:9" s="2" customFormat="1" ht="13.5" customHeight="1">
      <c r="A12" s="22">
        <v>7.5</v>
      </c>
      <c r="B12" s="14">
        <v>1</v>
      </c>
      <c r="C12" s="22">
        <v>11.5</v>
      </c>
      <c r="D12" s="14">
        <v>1</v>
      </c>
      <c r="F12" s="4">
        <v>7.25</v>
      </c>
      <c r="G12" s="20">
        <v>0.7</v>
      </c>
      <c r="H12" s="4">
        <v>11.25</v>
      </c>
      <c r="I12" s="20">
        <v>0.7</v>
      </c>
    </row>
    <row r="13" spans="1:9" s="2" customFormat="1" ht="13.5" customHeight="1">
      <c r="A13" s="23">
        <v>7.55</v>
      </c>
      <c r="B13" s="20">
        <v>1.1</v>
      </c>
      <c r="C13" s="4">
        <v>11.55</v>
      </c>
      <c r="D13" s="20">
        <v>1.1</v>
      </c>
      <c r="F13" s="4">
        <v>7.5</v>
      </c>
      <c r="G13" s="14">
        <v>0.8</v>
      </c>
      <c r="H13" s="13">
        <v>11.5</v>
      </c>
      <c r="I13" s="14">
        <v>0.8</v>
      </c>
    </row>
    <row r="14" spans="1:9" s="2" customFormat="1" ht="13.5" customHeight="1">
      <c r="A14" s="23">
        <v>7.6</v>
      </c>
      <c r="B14" s="20">
        <v>1.2</v>
      </c>
      <c r="C14" s="21">
        <v>11.6</v>
      </c>
      <c r="D14" s="20">
        <v>1.2</v>
      </c>
      <c r="F14" s="4">
        <v>7.62</v>
      </c>
      <c r="G14" s="20">
        <v>0.9</v>
      </c>
      <c r="H14" s="4">
        <v>11.62</v>
      </c>
      <c r="I14" s="20">
        <v>0.9</v>
      </c>
    </row>
    <row r="15" spans="1:9" s="2" customFormat="1" ht="13.5" customHeight="1">
      <c r="A15" s="23">
        <v>7.65</v>
      </c>
      <c r="B15" s="20">
        <v>1.3</v>
      </c>
      <c r="C15" s="4">
        <v>11.65</v>
      </c>
      <c r="D15" s="20">
        <v>1.3</v>
      </c>
      <c r="F15" s="13">
        <v>7.75</v>
      </c>
      <c r="G15" s="14">
        <v>1</v>
      </c>
      <c r="H15" s="13">
        <v>11.75</v>
      </c>
      <c r="I15" s="14">
        <v>1</v>
      </c>
    </row>
    <row r="16" spans="1:9" s="2" customFormat="1" ht="13.5" customHeight="1">
      <c r="A16" s="23">
        <v>7.7</v>
      </c>
      <c r="B16" s="20">
        <v>1.4</v>
      </c>
      <c r="C16" s="21">
        <v>11.7</v>
      </c>
      <c r="D16" s="20">
        <v>1.4</v>
      </c>
      <c r="F16" s="4">
        <v>7.87</v>
      </c>
      <c r="G16" s="20">
        <v>1.1</v>
      </c>
      <c r="H16" s="4">
        <v>11.87</v>
      </c>
      <c r="I16" s="20">
        <v>1.1</v>
      </c>
    </row>
    <row r="17" spans="1:9" s="2" customFormat="1" ht="13.5" customHeight="1">
      <c r="A17" s="22">
        <v>7.75</v>
      </c>
      <c r="B17" s="14">
        <v>1.5</v>
      </c>
      <c r="C17" s="22">
        <v>11.75</v>
      </c>
      <c r="D17" s="14">
        <v>1.5</v>
      </c>
      <c r="F17" s="4">
        <v>8</v>
      </c>
      <c r="G17" s="14">
        <v>1.2</v>
      </c>
      <c r="H17" s="13">
        <v>12</v>
      </c>
      <c r="I17" s="14">
        <v>1.2</v>
      </c>
    </row>
    <row r="18" spans="1:9" s="2" customFormat="1" ht="13.5" customHeight="1">
      <c r="A18" s="23">
        <v>7.8</v>
      </c>
      <c r="B18" s="20">
        <v>1.6</v>
      </c>
      <c r="C18" s="21">
        <v>11.8</v>
      </c>
      <c r="D18" s="20">
        <v>1.6</v>
      </c>
      <c r="F18" s="4">
        <v>8.42</v>
      </c>
      <c r="G18" s="20">
        <v>1.3</v>
      </c>
      <c r="H18" s="4">
        <v>12.68</v>
      </c>
      <c r="I18" s="20">
        <v>1.3</v>
      </c>
    </row>
    <row r="19" spans="1:9" s="2" customFormat="1" ht="13.5" customHeight="1">
      <c r="A19" s="23">
        <v>7.85</v>
      </c>
      <c r="B19" s="20">
        <v>1.7</v>
      </c>
      <c r="C19" s="21">
        <v>11.85</v>
      </c>
      <c r="D19" s="20">
        <v>1.7</v>
      </c>
      <c r="F19" s="13">
        <v>8.85</v>
      </c>
      <c r="G19" s="14">
        <v>1.4</v>
      </c>
      <c r="H19" s="13">
        <v>13.35</v>
      </c>
      <c r="I19" s="14">
        <v>1.4</v>
      </c>
    </row>
    <row r="20" spans="1:9" s="2" customFormat="1" ht="13.5" customHeight="1">
      <c r="A20" s="23">
        <v>7.9</v>
      </c>
      <c r="B20" s="20">
        <v>1.8</v>
      </c>
      <c r="C20" s="21">
        <v>11.9</v>
      </c>
      <c r="D20" s="20">
        <v>1.8</v>
      </c>
      <c r="F20" s="4">
        <v>8.88</v>
      </c>
      <c r="G20" s="20">
        <v>1.5</v>
      </c>
      <c r="H20" s="4">
        <v>14.04</v>
      </c>
      <c r="I20" s="20">
        <v>1.5</v>
      </c>
    </row>
    <row r="21" spans="1:9" s="2" customFormat="1" ht="13.5" customHeight="1">
      <c r="A21" s="23">
        <v>7.95</v>
      </c>
      <c r="B21" s="20">
        <v>1.9</v>
      </c>
      <c r="C21" s="21">
        <v>11.95</v>
      </c>
      <c r="D21" s="20">
        <v>1.9</v>
      </c>
      <c r="F21" s="4">
        <v>8.92</v>
      </c>
      <c r="G21" s="14">
        <v>1.6</v>
      </c>
      <c r="H21" s="13">
        <v>14.73</v>
      </c>
      <c r="I21" s="14">
        <v>1.6</v>
      </c>
    </row>
    <row r="22" spans="1:9" s="2" customFormat="1" ht="13.5" customHeight="1">
      <c r="A22" s="22">
        <v>8</v>
      </c>
      <c r="B22" s="14">
        <v>2</v>
      </c>
      <c r="C22" s="22">
        <v>12</v>
      </c>
      <c r="D22" s="14">
        <v>2</v>
      </c>
      <c r="F22" s="21">
        <v>9.91</v>
      </c>
      <c r="G22" s="20">
        <v>1.7</v>
      </c>
      <c r="H22" s="21">
        <v>15.44</v>
      </c>
      <c r="I22" s="20">
        <v>1.7</v>
      </c>
    </row>
    <row r="23" spans="1:9" s="2" customFormat="1" ht="13.5" customHeight="1">
      <c r="A23" s="23">
        <v>8.17</v>
      </c>
      <c r="B23" s="20">
        <v>2.1</v>
      </c>
      <c r="C23" s="21">
        <v>12.27</v>
      </c>
      <c r="D23" s="20">
        <v>2.1</v>
      </c>
      <c r="F23" s="13">
        <v>10.9</v>
      </c>
      <c r="G23" s="14">
        <v>1.8</v>
      </c>
      <c r="H23" s="13">
        <v>16.15</v>
      </c>
      <c r="I23" s="14">
        <v>1.8</v>
      </c>
    </row>
    <row r="24" spans="1:9" s="2" customFormat="1" ht="13.5" customHeight="1">
      <c r="A24" s="23">
        <v>8.34</v>
      </c>
      <c r="B24" s="20">
        <v>2.2</v>
      </c>
      <c r="C24" s="21">
        <v>12.54</v>
      </c>
      <c r="D24" s="20">
        <v>2.2</v>
      </c>
      <c r="F24" s="21">
        <v>11.39</v>
      </c>
      <c r="G24" s="20">
        <v>1.9</v>
      </c>
      <c r="H24" s="21">
        <v>16.85</v>
      </c>
      <c r="I24" s="20">
        <v>1.9</v>
      </c>
    </row>
    <row r="25" spans="1:9" s="2" customFormat="1" ht="13.5" customHeight="1">
      <c r="A25" s="23">
        <v>8.51</v>
      </c>
      <c r="B25" s="20">
        <v>2.3</v>
      </c>
      <c r="C25" s="21">
        <v>12.81</v>
      </c>
      <c r="D25" s="20">
        <v>2.3</v>
      </c>
      <c r="F25" s="21">
        <v>11.88</v>
      </c>
      <c r="G25" s="14">
        <v>2</v>
      </c>
      <c r="H25" s="13">
        <v>17.55</v>
      </c>
      <c r="I25" s="14">
        <v>2</v>
      </c>
    </row>
    <row r="26" spans="1:9" s="2" customFormat="1" ht="13.5" customHeight="1">
      <c r="A26" s="23">
        <v>8.68</v>
      </c>
      <c r="B26" s="20">
        <v>2.4</v>
      </c>
      <c r="C26" s="21">
        <v>13.08</v>
      </c>
      <c r="D26" s="20">
        <v>2.4</v>
      </c>
      <c r="F26" s="21">
        <v>12.37</v>
      </c>
      <c r="G26" s="20">
        <v>2.1</v>
      </c>
      <c r="H26" s="21">
        <v>18.28</v>
      </c>
      <c r="I26" s="20">
        <v>2.1</v>
      </c>
    </row>
    <row r="27" spans="1:9" s="2" customFormat="1" ht="13.5" customHeight="1">
      <c r="A27" s="22">
        <v>8.85</v>
      </c>
      <c r="B27" s="14">
        <v>2.5</v>
      </c>
      <c r="C27" s="22">
        <v>13.35</v>
      </c>
      <c r="D27" s="14">
        <v>2.5</v>
      </c>
      <c r="F27" s="13">
        <v>12.85</v>
      </c>
      <c r="G27" s="14">
        <v>2.2</v>
      </c>
      <c r="H27" s="13">
        <v>19</v>
      </c>
      <c r="I27" s="14">
        <v>2.2</v>
      </c>
    </row>
    <row r="28" spans="1:10" s="2" customFormat="1" ht="13.5" customHeight="1">
      <c r="A28" s="21">
        <v>9.06</v>
      </c>
      <c r="B28" s="20">
        <v>2.6</v>
      </c>
      <c r="C28" s="21">
        <v>13.62</v>
      </c>
      <c r="D28" s="20">
        <v>2.6</v>
      </c>
      <c r="F28" s="21">
        <v>13.37</v>
      </c>
      <c r="G28" s="20">
        <v>2.3</v>
      </c>
      <c r="H28" s="21">
        <v>19.68</v>
      </c>
      <c r="I28" s="20">
        <v>2.3</v>
      </c>
      <c r="J28" s="91"/>
    </row>
    <row r="29" spans="1:9" s="2" customFormat="1" ht="13.5" customHeight="1">
      <c r="A29" s="21">
        <v>9.27</v>
      </c>
      <c r="B29" s="20">
        <v>2.7</v>
      </c>
      <c r="C29" s="21">
        <v>13.9</v>
      </c>
      <c r="D29" s="20">
        <v>2.7</v>
      </c>
      <c r="F29" s="21">
        <v>13.89</v>
      </c>
      <c r="G29" s="14">
        <v>2.4</v>
      </c>
      <c r="H29" s="13">
        <v>20.46</v>
      </c>
      <c r="I29" s="14">
        <v>2.4</v>
      </c>
    </row>
    <row r="30" spans="1:10" s="2" customFormat="1" ht="13.5" customHeight="1">
      <c r="A30" s="21">
        <v>9.49</v>
      </c>
      <c r="B30" s="20">
        <v>2.8</v>
      </c>
      <c r="C30" s="21">
        <v>14.18</v>
      </c>
      <c r="D30" s="20">
        <v>2.8</v>
      </c>
      <c r="F30" s="21">
        <v>14.39</v>
      </c>
      <c r="G30" s="20">
        <v>2.5</v>
      </c>
      <c r="H30" s="21">
        <v>21.21</v>
      </c>
      <c r="I30" s="20">
        <v>2.5</v>
      </c>
      <c r="J30" s="91"/>
    </row>
    <row r="31" spans="1:9" s="2" customFormat="1" ht="13.5" customHeight="1">
      <c r="A31" s="21">
        <v>9.7</v>
      </c>
      <c r="B31" s="20">
        <v>2.9</v>
      </c>
      <c r="C31" s="21">
        <v>14.45</v>
      </c>
      <c r="D31" s="20">
        <v>2.9</v>
      </c>
      <c r="F31" s="13">
        <v>14.9</v>
      </c>
      <c r="G31" s="14">
        <v>2.6</v>
      </c>
      <c r="H31" s="13">
        <v>21.95</v>
      </c>
      <c r="I31" s="14">
        <v>2.6</v>
      </c>
    </row>
    <row r="32" spans="1:9" s="2" customFormat="1" ht="13.5" customHeight="1">
      <c r="A32" s="22">
        <v>9.92</v>
      </c>
      <c r="B32" s="14">
        <v>3</v>
      </c>
      <c r="C32" s="22">
        <v>14.73</v>
      </c>
      <c r="D32" s="14">
        <v>3</v>
      </c>
      <c r="F32" s="21">
        <v>15.43</v>
      </c>
      <c r="G32" s="20">
        <v>2.7</v>
      </c>
      <c r="H32" s="21">
        <v>22.71</v>
      </c>
      <c r="I32" s="20">
        <v>2.7</v>
      </c>
    </row>
    <row r="33" spans="1:9" s="2" customFormat="1" ht="13.5" customHeight="1">
      <c r="A33" s="23">
        <v>10.12</v>
      </c>
      <c r="B33" s="20">
        <v>3.1</v>
      </c>
      <c r="C33" s="21">
        <v>15.01</v>
      </c>
      <c r="D33" s="20">
        <v>3.1</v>
      </c>
      <c r="F33" s="21">
        <v>15.95</v>
      </c>
      <c r="G33" s="14">
        <v>2.8</v>
      </c>
      <c r="H33" s="13">
        <v>23.46</v>
      </c>
      <c r="I33" s="14">
        <v>2.8</v>
      </c>
    </row>
    <row r="34" spans="1:9" s="2" customFormat="1" ht="13.5" customHeight="1">
      <c r="A34" s="23">
        <v>10.32</v>
      </c>
      <c r="B34" s="20">
        <v>3.2</v>
      </c>
      <c r="C34" s="21">
        <v>15.29</v>
      </c>
      <c r="D34" s="20">
        <v>3.2</v>
      </c>
      <c r="F34" s="21">
        <v>16.48</v>
      </c>
      <c r="G34" s="20">
        <v>2.9</v>
      </c>
      <c r="H34" s="21">
        <v>24.21</v>
      </c>
      <c r="I34" s="20">
        <v>2.9</v>
      </c>
    </row>
    <row r="35" spans="1:9" s="2" customFormat="1" ht="13.5" customHeight="1">
      <c r="A35" s="23">
        <v>10.51</v>
      </c>
      <c r="B35" s="20">
        <v>3.3</v>
      </c>
      <c r="C35" s="21">
        <v>15.58</v>
      </c>
      <c r="D35" s="20">
        <v>3.3</v>
      </c>
      <c r="F35" s="13">
        <v>17</v>
      </c>
      <c r="G35" s="14">
        <v>3</v>
      </c>
      <c r="H35" s="13">
        <v>24.95</v>
      </c>
      <c r="I35" s="14">
        <v>3</v>
      </c>
    </row>
    <row r="36" spans="1:9" s="2" customFormat="1" ht="13.5" customHeight="1">
      <c r="A36" s="23">
        <v>10.71</v>
      </c>
      <c r="B36" s="20">
        <v>3.4</v>
      </c>
      <c r="C36" s="21">
        <v>15.86</v>
      </c>
      <c r="D36" s="20">
        <v>3.4</v>
      </c>
      <c r="F36" s="21">
        <v>17.53</v>
      </c>
      <c r="G36" s="20">
        <v>3.1</v>
      </c>
      <c r="H36" s="21">
        <v>25.76</v>
      </c>
      <c r="I36" s="20">
        <v>3.1</v>
      </c>
    </row>
    <row r="37" spans="1:9" s="2" customFormat="1" ht="13.5" customHeight="1">
      <c r="A37" s="22">
        <v>10.9</v>
      </c>
      <c r="B37" s="14">
        <v>3.5</v>
      </c>
      <c r="C37" s="22">
        <v>16.15</v>
      </c>
      <c r="D37" s="14">
        <v>3.5</v>
      </c>
      <c r="F37" s="21">
        <v>18.06</v>
      </c>
      <c r="G37" s="14">
        <v>3.2</v>
      </c>
      <c r="H37" s="13">
        <v>26.56</v>
      </c>
      <c r="I37" s="14">
        <v>3.2</v>
      </c>
    </row>
    <row r="38" spans="1:9" s="2" customFormat="1" ht="13.5" customHeight="1">
      <c r="A38" s="23">
        <v>11.1</v>
      </c>
      <c r="B38" s="20">
        <v>3.6</v>
      </c>
      <c r="C38" s="21">
        <v>16.43</v>
      </c>
      <c r="D38" s="20">
        <v>3.6</v>
      </c>
      <c r="F38" s="21">
        <v>18.65</v>
      </c>
      <c r="G38" s="20">
        <v>3.3</v>
      </c>
      <c r="H38" s="21">
        <v>27.56</v>
      </c>
      <c r="I38" s="20">
        <v>3.3</v>
      </c>
    </row>
    <row r="39" spans="1:9" s="2" customFormat="1" ht="13.5" customHeight="1">
      <c r="A39" s="23">
        <v>11.3</v>
      </c>
      <c r="B39" s="20">
        <v>3.7</v>
      </c>
      <c r="C39" s="21">
        <v>16.71</v>
      </c>
      <c r="D39" s="20">
        <v>3.7</v>
      </c>
      <c r="F39" s="13">
        <v>19.15</v>
      </c>
      <c r="G39" s="14">
        <v>3.4</v>
      </c>
      <c r="H39" s="13">
        <v>28.55</v>
      </c>
      <c r="I39" s="14">
        <v>3.4</v>
      </c>
    </row>
    <row r="40" spans="1:9" s="2" customFormat="1" ht="13.5" customHeight="1">
      <c r="A40" s="23">
        <v>11.49</v>
      </c>
      <c r="B40" s="20">
        <v>3.8</v>
      </c>
      <c r="C40" s="21">
        <v>16.99</v>
      </c>
      <c r="D40" s="20">
        <v>3.8</v>
      </c>
      <c r="F40" s="21">
        <v>19.69</v>
      </c>
      <c r="G40" s="20">
        <v>3.5</v>
      </c>
      <c r="H40" s="21">
        <v>29.16</v>
      </c>
      <c r="I40" s="20">
        <v>3.5</v>
      </c>
    </row>
    <row r="41" spans="1:9" s="2" customFormat="1" ht="13.5" customHeight="1">
      <c r="A41" s="23">
        <v>11.69</v>
      </c>
      <c r="B41" s="20">
        <v>3.9</v>
      </c>
      <c r="C41" s="21">
        <v>17.27</v>
      </c>
      <c r="D41" s="20">
        <v>3.9</v>
      </c>
      <c r="F41" s="21">
        <v>20.22</v>
      </c>
      <c r="G41" s="14">
        <v>3.6</v>
      </c>
      <c r="H41" s="13">
        <v>29.76</v>
      </c>
      <c r="I41" s="14">
        <v>3.6</v>
      </c>
    </row>
    <row r="42" spans="1:9" s="2" customFormat="1" ht="13.5" customHeight="1">
      <c r="A42" s="22">
        <v>11.88</v>
      </c>
      <c r="B42" s="14">
        <v>4</v>
      </c>
      <c r="C42" s="22">
        <v>17.55</v>
      </c>
      <c r="D42" s="14">
        <v>4</v>
      </c>
      <c r="F42" s="21">
        <v>20.77</v>
      </c>
      <c r="G42" s="20">
        <v>3.7</v>
      </c>
      <c r="H42" s="21">
        <v>30.56</v>
      </c>
      <c r="I42" s="20">
        <v>3.7</v>
      </c>
    </row>
    <row r="43" spans="1:9" s="2" customFormat="1" ht="13.5" customHeight="1">
      <c r="A43" s="23">
        <v>12.07</v>
      </c>
      <c r="B43" s="20">
        <v>4.1</v>
      </c>
      <c r="C43" s="21">
        <v>17.84</v>
      </c>
      <c r="D43" s="20">
        <v>4.1</v>
      </c>
      <c r="F43" s="13">
        <v>21.32</v>
      </c>
      <c r="G43" s="14">
        <v>3.8</v>
      </c>
      <c r="H43" s="13">
        <v>31.36</v>
      </c>
      <c r="I43" s="14">
        <v>3.8</v>
      </c>
    </row>
    <row r="44" spans="1:9" s="2" customFormat="1" ht="13.5" customHeight="1">
      <c r="A44" s="23">
        <v>12.26</v>
      </c>
      <c r="B44" s="20">
        <v>4.2</v>
      </c>
      <c r="C44" s="21">
        <v>18.13</v>
      </c>
      <c r="D44" s="20">
        <v>4.2</v>
      </c>
      <c r="F44" s="21">
        <v>21.87</v>
      </c>
      <c r="G44" s="20">
        <v>3.9</v>
      </c>
      <c r="H44" s="21">
        <v>32.22</v>
      </c>
      <c r="I44" s="20">
        <v>3.9</v>
      </c>
    </row>
    <row r="45" spans="1:9" s="2" customFormat="1" ht="13.5" customHeight="1">
      <c r="A45" s="23">
        <v>12.46</v>
      </c>
      <c r="B45" s="20">
        <v>4.3</v>
      </c>
      <c r="C45" s="21">
        <v>18.42</v>
      </c>
      <c r="D45" s="20">
        <v>4.3</v>
      </c>
      <c r="F45" s="21">
        <v>22.43</v>
      </c>
      <c r="G45" s="14">
        <v>4</v>
      </c>
      <c r="H45" s="13">
        <v>33.07</v>
      </c>
      <c r="I45" s="14">
        <v>4</v>
      </c>
    </row>
    <row r="46" spans="1:9" s="2" customFormat="1" ht="13.5" customHeight="1">
      <c r="A46" s="23">
        <v>12.66</v>
      </c>
      <c r="B46" s="20">
        <v>4.4</v>
      </c>
      <c r="C46" s="21">
        <v>18.71</v>
      </c>
      <c r="D46" s="20">
        <v>4.4</v>
      </c>
      <c r="F46" s="13">
        <v>50</v>
      </c>
      <c r="G46" s="14">
        <v>4</v>
      </c>
      <c r="H46" s="13">
        <v>80</v>
      </c>
      <c r="I46" s="14">
        <v>4</v>
      </c>
    </row>
    <row r="47" spans="1:9" s="2" customFormat="1" ht="13.5" customHeight="1">
      <c r="A47" s="22">
        <v>12.85</v>
      </c>
      <c r="B47" s="14">
        <v>4.5</v>
      </c>
      <c r="C47" s="22">
        <v>19</v>
      </c>
      <c r="D47" s="14">
        <v>4.5</v>
      </c>
      <c r="F47" s="55"/>
      <c r="G47" s="19"/>
      <c r="H47" s="55"/>
      <c r="I47" s="56"/>
    </row>
    <row r="48" spans="1:9" ht="13.5" customHeight="1">
      <c r="A48" s="23">
        <v>13.06</v>
      </c>
      <c r="B48" s="20">
        <v>4.6</v>
      </c>
      <c r="C48" s="21">
        <v>19.29</v>
      </c>
      <c r="D48" s="20">
        <v>4.6</v>
      </c>
      <c r="F48" s="57"/>
      <c r="G48" s="56"/>
      <c r="H48" s="57"/>
      <c r="I48" s="56"/>
    </row>
    <row r="49" spans="1:9" ht="13.5" customHeight="1">
      <c r="A49" s="23">
        <v>13.27</v>
      </c>
      <c r="B49" s="20">
        <v>4.7</v>
      </c>
      <c r="C49" s="21">
        <v>19.58</v>
      </c>
      <c r="D49" s="20">
        <v>4.7</v>
      </c>
      <c r="F49" s="55"/>
      <c r="G49" s="56"/>
      <c r="H49" s="57"/>
      <c r="I49" s="56"/>
    </row>
    <row r="50" spans="1:9" ht="13.5" customHeight="1">
      <c r="A50" s="23">
        <v>13.48</v>
      </c>
      <c r="B50" s="20">
        <v>4.8</v>
      </c>
      <c r="C50" s="21">
        <v>19.87</v>
      </c>
      <c r="D50" s="20">
        <v>4.8</v>
      </c>
      <c r="E50" s="2"/>
      <c r="F50" s="57"/>
      <c r="G50" s="56"/>
      <c r="H50" s="57"/>
      <c r="I50" s="56"/>
    </row>
    <row r="51" spans="1:9" ht="13.5" customHeight="1">
      <c r="A51" s="23">
        <v>13.69</v>
      </c>
      <c r="B51" s="20">
        <v>4.9</v>
      </c>
      <c r="C51" s="21">
        <v>20.17</v>
      </c>
      <c r="D51" s="20">
        <v>4.9</v>
      </c>
      <c r="F51" s="55"/>
      <c r="G51" s="19"/>
      <c r="H51" s="55"/>
      <c r="I51" s="56"/>
    </row>
    <row r="52" spans="1:9" ht="13.5" customHeight="1">
      <c r="A52" s="22">
        <v>13.89</v>
      </c>
      <c r="B52" s="14">
        <v>5</v>
      </c>
      <c r="C52" s="22">
        <v>20.46</v>
      </c>
      <c r="D52" s="14">
        <v>5</v>
      </c>
      <c r="F52" s="57"/>
      <c r="G52" s="56"/>
      <c r="H52" s="57"/>
      <c r="I52" s="56"/>
    </row>
    <row r="53" spans="1:9" ht="13.5" customHeight="1">
      <c r="A53" s="23">
        <v>14.09</v>
      </c>
      <c r="B53" s="20">
        <v>5.1</v>
      </c>
      <c r="C53" s="21">
        <v>20.76</v>
      </c>
      <c r="D53" s="20">
        <v>5.1</v>
      </c>
      <c r="F53" s="55"/>
      <c r="G53" s="56"/>
      <c r="H53" s="57"/>
      <c r="I53" s="56"/>
    </row>
    <row r="54" spans="1:9" ht="13.5" customHeight="1">
      <c r="A54" s="23">
        <v>14.29</v>
      </c>
      <c r="B54" s="20">
        <v>5.2</v>
      </c>
      <c r="C54" s="21">
        <v>21.06</v>
      </c>
      <c r="D54" s="20">
        <v>5.2</v>
      </c>
      <c r="F54" s="57"/>
      <c r="G54" s="56"/>
      <c r="H54" s="57"/>
      <c r="I54" s="56"/>
    </row>
    <row r="55" spans="1:9" ht="13.5" customHeight="1">
      <c r="A55" s="23">
        <v>14.49</v>
      </c>
      <c r="B55" s="20">
        <v>5.3</v>
      </c>
      <c r="C55" s="21">
        <v>21.36</v>
      </c>
      <c r="D55" s="20">
        <v>5.3</v>
      </c>
      <c r="F55" s="58"/>
      <c r="G55" s="19"/>
      <c r="H55" s="58"/>
      <c r="I55" s="56"/>
    </row>
    <row r="56" spans="1:9" ht="13.5" customHeight="1">
      <c r="A56" s="23">
        <v>14.69</v>
      </c>
      <c r="B56" s="20">
        <v>5.4</v>
      </c>
      <c r="C56" s="21">
        <v>21.65</v>
      </c>
      <c r="D56" s="20">
        <v>5.4</v>
      </c>
      <c r="F56" s="52"/>
      <c r="G56" s="56"/>
      <c r="H56" s="52"/>
      <c r="I56" s="56"/>
    </row>
    <row r="57" spans="1:9" ht="13.5" customHeight="1">
      <c r="A57" s="22">
        <v>14.9</v>
      </c>
      <c r="B57" s="14">
        <v>5.5</v>
      </c>
      <c r="C57" s="22">
        <v>21.95</v>
      </c>
      <c r="D57" s="14">
        <v>5.5</v>
      </c>
      <c r="F57" s="52"/>
      <c r="G57" s="56"/>
      <c r="H57" s="52"/>
      <c r="I57" s="56"/>
    </row>
    <row r="58" spans="1:9" ht="13.5" customHeight="1">
      <c r="A58" s="23">
        <v>15.11</v>
      </c>
      <c r="B58" s="20">
        <v>5.6</v>
      </c>
      <c r="C58" s="21">
        <v>22.25</v>
      </c>
      <c r="D58" s="20">
        <v>5.6</v>
      </c>
      <c r="F58" s="52"/>
      <c r="G58" s="56"/>
      <c r="H58" s="52"/>
      <c r="I58" s="56"/>
    </row>
    <row r="59" spans="1:9" ht="13.5" customHeight="1">
      <c r="A59" s="23">
        <v>15.32</v>
      </c>
      <c r="B59" s="20">
        <v>5.7</v>
      </c>
      <c r="C59" s="21">
        <v>22.55</v>
      </c>
      <c r="D59" s="20">
        <v>5.7</v>
      </c>
      <c r="F59" s="58"/>
      <c r="G59" s="19"/>
      <c r="H59" s="58"/>
      <c r="I59" s="56"/>
    </row>
    <row r="60" spans="1:9" ht="13.5" customHeight="1">
      <c r="A60" s="23">
        <v>15.53</v>
      </c>
      <c r="B60" s="20">
        <v>5.8</v>
      </c>
      <c r="C60" s="21">
        <v>22.85</v>
      </c>
      <c r="D60" s="20">
        <v>5.8</v>
      </c>
      <c r="F60" s="52"/>
      <c r="G60" s="56"/>
      <c r="H60" s="52"/>
      <c r="I60" s="56"/>
    </row>
    <row r="61" spans="1:9" ht="13.5" customHeight="1">
      <c r="A61" s="23">
        <v>15.74</v>
      </c>
      <c r="B61" s="20">
        <v>5.9</v>
      </c>
      <c r="C61" s="21">
        <v>23.16</v>
      </c>
      <c r="D61" s="20">
        <v>5.9</v>
      </c>
      <c r="F61" s="52"/>
      <c r="G61" s="56"/>
      <c r="H61" s="52"/>
      <c r="I61" s="56"/>
    </row>
    <row r="62" spans="1:9" ht="13.5" customHeight="1">
      <c r="A62" s="22">
        <v>15.95</v>
      </c>
      <c r="B62" s="14">
        <v>6</v>
      </c>
      <c r="C62" s="22">
        <v>23.46</v>
      </c>
      <c r="D62" s="14">
        <v>6</v>
      </c>
      <c r="F62" s="52"/>
      <c r="G62" s="56"/>
      <c r="H62" s="52"/>
      <c r="I62" s="56"/>
    </row>
    <row r="63" spans="1:9" ht="13.5" customHeight="1">
      <c r="A63" s="23">
        <v>16.16</v>
      </c>
      <c r="B63" s="20">
        <v>6.1</v>
      </c>
      <c r="C63" s="21">
        <v>23.76</v>
      </c>
      <c r="D63" s="20">
        <v>6.1</v>
      </c>
      <c r="F63" s="58"/>
      <c r="G63" s="19"/>
      <c r="H63" s="58"/>
      <c r="I63" s="56"/>
    </row>
    <row r="64" spans="1:9" ht="13.5" customHeight="1">
      <c r="A64" s="23">
        <v>16.37</v>
      </c>
      <c r="B64" s="20">
        <v>6.2</v>
      </c>
      <c r="C64" s="21">
        <v>24.06</v>
      </c>
      <c r="D64" s="20">
        <v>6.2</v>
      </c>
      <c r="F64" s="52"/>
      <c r="G64" s="56"/>
      <c r="H64" s="52"/>
      <c r="I64" s="56"/>
    </row>
    <row r="65" spans="1:9" ht="13.5" customHeight="1">
      <c r="A65" s="23">
        <v>16.58</v>
      </c>
      <c r="B65" s="20">
        <v>6.3</v>
      </c>
      <c r="C65" s="21">
        <v>24.36</v>
      </c>
      <c r="D65" s="20">
        <v>6.3</v>
      </c>
      <c r="F65" s="58"/>
      <c r="G65" s="56"/>
      <c r="H65" s="52"/>
      <c r="I65" s="56"/>
    </row>
    <row r="66" spans="1:9" ht="13.5" customHeight="1">
      <c r="A66" s="23">
        <v>16.79</v>
      </c>
      <c r="B66" s="20">
        <v>6.4</v>
      </c>
      <c r="C66" s="21">
        <v>24.65</v>
      </c>
      <c r="D66" s="20">
        <v>6.4</v>
      </c>
      <c r="F66" s="52"/>
      <c r="G66" s="56"/>
      <c r="H66" s="52"/>
      <c r="I66" s="56"/>
    </row>
    <row r="67" spans="1:10" ht="13.5" customHeight="1">
      <c r="A67" s="22">
        <v>17</v>
      </c>
      <c r="B67" s="14">
        <v>6.5</v>
      </c>
      <c r="C67" s="22">
        <v>24.95</v>
      </c>
      <c r="D67" s="14">
        <v>6.5</v>
      </c>
      <c r="F67" s="58"/>
      <c r="G67" s="19"/>
      <c r="H67" s="54"/>
      <c r="I67" s="56"/>
      <c r="J67" s="2"/>
    </row>
    <row r="68" spans="1:9" ht="13.5" customHeight="1">
      <c r="A68" s="23">
        <v>17.21</v>
      </c>
      <c r="B68" s="20">
        <v>6.6</v>
      </c>
      <c r="C68" s="24">
        <v>25.27</v>
      </c>
      <c r="D68" s="20">
        <v>6.6</v>
      </c>
      <c r="F68" s="52"/>
      <c r="G68" s="56"/>
      <c r="H68" s="53"/>
      <c r="I68" s="56"/>
    </row>
    <row r="69" spans="1:9" ht="13.5" customHeight="1">
      <c r="A69" s="23">
        <v>17.42</v>
      </c>
      <c r="B69" s="20">
        <v>6.7</v>
      </c>
      <c r="C69" s="24">
        <v>25.59</v>
      </c>
      <c r="D69" s="20">
        <v>6.7</v>
      </c>
      <c r="F69" s="52"/>
      <c r="G69" s="56"/>
      <c r="H69" s="53"/>
      <c r="I69" s="56"/>
    </row>
    <row r="70" spans="1:9" ht="13.5" customHeight="1">
      <c r="A70" s="23">
        <v>17.63</v>
      </c>
      <c r="B70" s="20">
        <v>6.8</v>
      </c>
      <c r="C70" s="24">
        <v>25.91</v>
      </c>
      <c r="D70" s="20">
        <v>6.8</v>
      </c>
      <c r="F70" s="52"/>
      <c r="G70" s="56"/>
      <c r="H70" s="53"/>
      <c r="I70" s="56"/>
    </row>
    <row r="71" spans="1:9" ht="13.5" customHeight="1">
      <c r="A71" s="23">
        <v>17.84</v>
      </c>
      <c r="B71" s="20">
        <v>6.9</v>
      </c>
      <c r="C71" s="24">
        <v>26.23</v>
      </c>
      <c r="D71" s="20">
        <v>6.9</v>
      </c>
      <c r="F71" s="58"/>
      <c r="G71" s="19"/>
      <c r="H71" s="54"/>
      <c r="I71" s="56"/>
    </row>
    <row r="72" spans="1:9" ht="13.5" customHeight="1">
      <c r="A72" s="22">
        <v>18.06</v>
      </c>
      <c r="B72" s="14">
        <v>7</v>
      </c>
      <c r="C72" s="22">
        <v>26.56</v>
      </c>
      <c r="D72" s="14">
        <v>7</v>
      </c>
      <c r="F72" s="52"/>
      <c r="G72" s="56"/>
      <c r="H72" s="53"/>
      <c r="I72" s="56"/>
    </row>
    <row r="73" spans="1:9" ht="13.5" customHeight="1">
      <c r="A73" s="23">
        <v>18.28</v>
      </c>
      <c r="B73" s="20">
        <v>7.1</v>
      </c>
      <c r="C73" s="24">
        <v>26.96</v>
      </c>
      <c r="D73" s="20">
        <v>7.1</v>
      </c>
      <c r="F73" s="52"/>
      <c r="G73" s="56"/>
      <c r="H73" s="53"/>
      <c r="I73" s="56"/>
    </row>
    <row r="74" spans="1:9" ht="13.5" customHeight="1">
      <c r="A74" s="23">
        <v>18.5</v>
      </c>
      <c r="B74" s="20">
        <v>7.2</v>
      </c>
      <c r="C74" s="24">
        <v>27.36</v>
      </c>
      <c r="D74" s="20">
        <v>7.2</v>
      </c>
      <c r="F74" s="52"/>
      <c r="G74" s="56"/>
      <c r="H74" s="53"/>
      <c r="I74" s="56"/>
    </row>
    <row r="75" spans="1:9" ht="13.5" customHeight="1">
      <c r="A75" s="23">
        <v>18.72</v>
      </c>
      <c r="B75" s="20">
        <v>7.3</v>
      </c>
      <c r="C75" s="24">
        <v>27.76</v>
      </c>
      <c r="D75" s="20">
        <v>7.3</v>
      </c>
      <c r="F75" s="58"/>
      <c r="G75" s="19"/>
      <c r="H75" s="54"/>
      <c r="I75" s="56"/>
    </row>
    <row r="76" spans="1:9" ht="13.5" customHeight="1">
      <c r="A76" s="23">
        <v>18.94</v>
      </c>
      <c r="B76" s="20">
        <v>7.4</v>
      </c>
      <c r="C76" s="24">
        <v>28.16</v>
      </c>
      <c r="D76" s="20">
        <v>7.4</v>
      </c>
      <c r="F76" s="52"/>
      <c r="G76" s="56"/>
      <c r="H76" s="53"/>
      <c r="I76" s="56"/>
    </row>
    <row r="77" spans="1:9" ht="13.5" customHeight="1">
      <c r="A77" s="22">
        <v>19.15</v>
      </c>
      <c r="B77" s="14">
        <v>7.5</v>
      </c>
      <c r="C77" s="22">
        <v>28.55</v>
      </c>
      <c r="D77" s="14">
        <v>7.5</v>
      </c>
      <c r="F77" s="52"/>
      <c r="G77" s="56"/>
      <c r="H77" s="53"/>
      <c r="I77" s="56"/>
    </row>
    <row r="78" spans="1:9" ht="13.5" customHeight="1">
      <c r="A78" s="23">
        <v>19.36</v>
      </c>
      <c r="B78" s="20">
        <v>7.6</v>
      </c>
      <c r="C78" s="24">
        <v>28.79</v>
      </c>
      <c r="D78" s="20">
        <v>7.6</v>
      </c>
      <c r="F78" s="52"/>
      <c r="G78" s="56"/>
      <c r="H78" s="53"/>
      <c r="I78" s="56"/>
    </row>
    <row r="79" spans="1:9" ht="13.5" customHeight="1">
      <c r="A79" s="23">
        <v>19.57</v>
      </c>
      <c r="B79" s="20">
        <v>7.7</v>
      </c>
      <c r="C79" s="24">
        <v>29.03</v>
      </c>
      <c r="D79" s="20">
        <v>7.7</v>
      </c>
      <c r="F79" s="58"/>
      <c r="G79" s="19"/>
      <c r="H79" s="54"/>
      <c r="I79" s="56"/>
    </row>
    <row r="80" spans="1:9" ht="13.5" customHeight="1">
      <c r="A80" s="23">
        <v>19.79</v>
      </c>
      <c r="B80" s="20">
        <v>7.8</v>
      </c>
      <c r="C80" s="24">
        <v>29.27</v>
      </c>
      <c r="D80" s="20">
        <v>7.8</v>
      </c>
      <c r="F80" s="52"/>
      <c r="G80" s="56"/>
      <c r="H80" s="53"/>
      <c r="I80" s="56"/>
    </row>
    <row r="81" spans="1:9" ht="13.5" customHeight="1">
      <c r="A81" s="23">
        <v>20</v>
      </c>
      <c r="B81" s="20">
        <v>7.9</v>
      </c>
      <c r="C81" s="24">
        <v>29.51</v>
      </c>
      <c r="D81" s="20">
        <v>7.9</v>
      </c>
      <c r="F81" s="2"/>
      <c r="G81" s="56"/>
      <c r="H81" s="53"/>
      <c r="I81" s="56"/>
    </row>
    <row r="82" spans="1:9" ht="13.5" customHeight="1">
      <c r="A82" s="22">
        <v>20.22</v>
      </c>
      <c r="B82" s="14">
        <v>8</v>
      </c>
      <c r="C82" s="22">
        <v>29.76</v>
      </c>
      <c r="D82" s="14">
        <v>8</v>
      </c>
      <c r="F82" s="2"/>
      <c r="G82" s="56"/>
      <c r="H82" s="53"/>
      <c r="I82" s="56"/>
    </row>
    <row r="83" spans="1:9" ht="13.5" customHeight="1">
      <c r="A83" s="23">
        <v>20.44</v>
      </c>
      <c r="B83" s="20">
        <v>8.1</v>
      </c>
      <c r="C83" s="24">
        <v>30.08</v>
      </c>
      <c r="D83" s="20">
        <v>8.1</v>
      </c>
      <c r="F83" s="2"/>
      <c r="G83" s="19"/>
      <c r="H83" s="54"/>
      <c r="I83" s="59"/>
    </row>
    <row r="84" spans="1:9" ht="13.5" customHeight="1">
      <c r="A84" s="23">
        <v>20.66</v>
      </c>
      <c r="B84" s="20">
        <v>8.2</v>
      </c>
      <c r="C84" s="24">
        <v>30.4</v>
      </c>
      <c r="D84" s="20">
        <v>8.2</v>
      </c>
      <c r="F84" s="58"/>
      <c r="G84" s="19"/>
      <c r="H84" s="54"/>
      <c r="I84" s="3"/>
    </row>
    <row r="85" spans="1:9" ht="13.5" customHeight="1">
      <c r="A85" s="23">
        <v>20.88</v>
      </c>
      <c r="B85" s="20">
        <v>8.3</v>
      </c>
      <c r="C85" s="24">
        <v>30.72</v>
      </c>
      <c r="D85" s="20">
        <v>8.3</v>
      </c>
      <c r="F85" s="15"/>
      <c r="G85" s="19"/>
      <c r="H85" s="17"/>
      <c r="I85" s="18"/>
    </row>
    <row r="86" spans="1:9" ht="13.5" customHeight="1">
      <c r="A86" s="23">
        <v>21.1</v>
      </c>
      <c r="B86" s="20">
        <v>8.4</v>
      </c>
      <c r="C86" s="24">
        <v>31.04</v>
      </c>
      <c r="D86" s="20">
        <v>8.4</v>
      </c>
      <c r="F86" s="15"/>
      <c r="G86" s="16"/>
      <c r="H86" s="17"/>
      <c r="I86" s="18"/>
    </row>
    <row r="87" spans="1:9" ht="13.5" customHeight="1">
      <c r="A87" s="22">
        <v>21.32</v>
      </c>
      <c r="B87" s="14">
        <v>8.5</v>
      </c>
      <c r="C87" s="22">
        <v>31.36</v>
      </c>
      <c r="D87" s="14">
        <v>8.5</v>
      </c>
      <c r="F87" s="15"/>
      <c r="G87" s="16"/>
      <c r="H87" s="17"/>
      <c r="I87" s="18"/>
    </row>
    <row r="88" spans="1:9" ht="13.5" customHeight="1">
      <c r="A88" s="23">
        <v>21.54</v>
      </c>
      <c r="B88" s="20">
        <v>8.6</v>
      </c>
      <c r="C88" s="24">
        <v>31.7</v>
      </c>
      <c r="D88" s="20">
        <v>8.6</v>
      </c>
      <c r="F88" s="15"/>
      <c r="G88" s="19"/>
      <c r="H88" s="17"/>
      <c r="I88" s="18"/>
    </row>
    <row r="89" spans="1:9" ht="13.5" customHeight="1">
      <c r="A89" s="23">
        <v>21.76</v>
      </c>
      <c r="B89" s="20">
        <v>8.7</v>
      </c>
      <c r="C89" s="24">
        <v>32.04</v>
      </c>
      <c r="D89" s="20">
        <v>8.7</v>
      </c>
      <c r="F89" s="15"/>
      <c r="G89" s="16"/>
      <c r="H89" s="17"/>
      <c r="I89" s="18"/>
    </row>
    <row r="90" spans="1:9" ht="13.5" customHeight="1">
      <c r="A90" s="23">
        <v>21.98</v>
      </c>
      <c r="B90" s="20">
        <v>8.80000000000001</v>
      </c>
      <c r="C90" s="24">
        <v>32.38</v>
      </c>
      <c r="D90" s="20">
        <v>8.80000000000001</v>
      </c>
      <c r="F90" s="15"/>
      <c r="G90" s="16"/>
      <c r="H90" s="17"/>
      <c r="I90" s="18"/>
    </row>
    <row r="91" spans="1:9" ht="13.5" customHeight="1">
      <c r="A91" s="23">
        <v>22.2</v>
      </c>
      <c r="B91" s="20">
        <v>8.90000000000001</v>
      </c>
      <c r="C91" s="24">
        <v>32.72</v>
      </c>
      <c r="D91" s="20">
        <v>8.90000000000001</v>
      </c>
      <c r="F91" s="17"/>
      <c r="G91" s="19"/>
      <c r="H91" s="17"/>
      <c r="I91" s="18"/>
    </row>
    <row r="92" spans="1:9" ht="13.5" customHeight="1">
      <c r="A92" s="22">
        <v>22.43</v>
      </c>
      <c r="B92" s="14">
        <v>9.00000000000001</v>
      </c>
      <c r="C92" s="22">
        <v>33.07</v>
      </c>
      <c r="D92" s="14">
        <v>9.00000000000001</v>
      </c>
      <c r="F92" s="17"/>
      <c r="G92" s="16"/>
      <c r="H92" s="17"/>
      <c r="I92" s="18"/>
    </row>
    <row r="93" spans="1:9" ht="13.5" customHeight="1">
      <c r="A93" s="23">
        <v>22.65</v>
      </c>
      <c r="B93" s="20">
        <v>9.10000000000001</v>
      </c>
      <c r="C93" s="24">
        <v>33.41</v>
      </c>
      <c r="D93" s="20">
        <v>9.10000000000001</v>
      </c>
      <c r="F93" s="17"/>
      <c r="G93" s="16"/>
      <c r="H93" s="17"/>
      <c r="I93" s="18"/>
    </row>
    <row r="94" spans="1:9" ht="13.5" customHeight="1">
      <c r="A94" s="23">
        <v>22.87</v>
      </c>
      <c r="B94" s="20">
        <v>9.20000000000001</v>
      </c>
      <c r="C94" s="24">
        <v>33.75</v>
      </c>
      <c r="D94" s="20">
        <v>9.20000000000001</v>
      </c>
      <c r="F94" s="17"/>
      <c r="G94" s="19"/>
      <c r="H94" s="17"/>
      <c r="I94" s="18"/>
    </row>
    <row r="95" spans="1:9" ht="13.5" customHeight="1">
      <c r="A95" s="23">
        <v>23.1</v>
      </c>
      <c r="B95" s="20">
        <v>9.30000000000001</v>
      </c>
      <c r="C95" s="24">
        <v>34.09</v>
      </c>
      <c r="D95" s="20">
        <v>9.30000000000001</v>
      </c>
      <c r="F95" s="17"/>
      <c r="G95" s="16"/>
      <c r="H95" s="17"/>
      <c r="I95" s="18"/>
    </row>
    <row r="96" spans="1:9" ht="13.5" customHeight="1">
      <c r="A96" s="23">
        <v>23.32</v>
      </c>
      <c r="B96" s="20">
        <v>9.40000000000001</v>
      </c>
      <c r="C96" s="24">
        <v>34.43</v>
      </c>
      <c r="D96" s="20">
        <v>9.40000000000001</v>
      </c>
      <c r="F96" s="17"/>
      <c r="G96" s="16"/>
      <c r="H96" s="17"/>
      <c r="I96" s="18"/>
    </row>
    <row r="97" spans="1:9" ht="13.5" customHeight="1">
      <c r="A97" s="22">
        <v>23.55</v>
      </c>
      <c r="B97" s="14">
        <v>9.50000000000001</v>
      </c>
      <c r="C97" s="22">
        <v>34.77</v>
      </c>
      <c r="D97" s="14">
        <v>9.50000000000001</v>
      </c>
      <c r="F97" s="17"/>
      <c r="G97" s="19"/>
      <c r="H97" s="17"/>
      <c r="I97" s="18"/>
    </row>
    <row r="98" spans="1:9" ht="13.5" customHeight="1">
      <c r="A98" s="23">
        <v>23.78</v>
      </c>
      <c r="B98" s="20">
        <v>9.60000000000001</v>
      </c>
      <c r="C98" s="24">
        <v>35.11</v>
      </c>
      <c r="D98" s="20">
        <v>9.60000000000001</v>
      </c>
      <c r="F98" s="17"/>
      <c r="G98" s="16"/>
      <c r="H98" s="17"/>
      <c r="I98" s="18"/>
    </row>
    <row r="99" spans="1:9" ht="13.5" customHeight="1">
      <c r="A99" s="23">
        <v>24.01</v>
      </c>
      <c r="B99" s="20">
        <v>9.70000000000001</v>
      </c>
      <c r="C99" s="24">
        <v>35.45</v>
      </c>
      <c r="D99" s="20">
        <v>9.70000000000001</v>
      </c>
      <c r="F99" s="17"/>
      <c r="G99" s="16"/>
      <c r="H99" s="17"/>
      <c r="I99" s="18"/>
    </row>
    <row r="100" spans="1:9" ht="13.5" customHeight="1">
      <c r="A100" s="23">
        <v>24.24</v>
      </c>
      <c r="B100" s="20">
        <v>9.80000000000001</v>
      </c>
      <c r="C100" s="24">
        <v>35.79</v>
      </c>
      <c r="D100" s="20">
        <v>9.80000000000001</v>
      </c>
      <c r="F100" s="17"/>
      <c r="G100" s="19"/>
      <c r="H100" s="17"/>
      <c r="I100" s="18"/>
    </row>
    <row r="101" spans="1:9" ht="13.5" customHeight="1">
      <c r="A101" s="23">
        <v>24.46</v>
      </c>
      <c r="B101" s="20">
        <v>9.90000000000001</v>
      </c>
      <c r="C101" s="24">
        <v>36.13</v>
      </c>
      <c r="D101" s="20">
        <v>9.90000000000001</v>
      </c>
      <c r="F101" s="17"/>
      <c r="G101" s="16"/>
      <c r="H101" s="17"/>
      <c r="I101" s="18"/>
    </row>
    <row r="102" spans="1:9" ht="13.5" customHeight="1">
      <c r="A102" s="22">
        <v>24.69</v>
      </c>
      <c r="B102" s="14">
        <v>10</v>
      </c>
      <c r="C102" s="22">
        <v>36.48</v>
      </c>
      <c r="D102" s="14">
        <v>10</v>
      </c>
      <c r="F102" s="17"/>
      <c r="G102" s="16"/>
      <c r="H102" s="17"/>
      <c r="I102" s="18"/>
    </row>
    <row r="103" spans="1:9" ht="13.5" customHeight="1">
      <c r="A103" s="22">
        <v>50</v>
      </c>
      <c r="B103" s="14">
        <v>10</v>
      </c>
      <c r="C103" s="14">
        <v>80</v>
      </c>
      <c r="D103" s="14">
        <v>10</v>
      </c>
      <c r="F103" s="17"/>
      <c r="G103" s="19"/>
      <c r="H103" s="17"/>
      <c r="I103" s="18"/>
    </row>
    <row r="104" spans="1:9" ht="13.5" customHeight="1">
      <c r="A104" s="17"/>
      <c r="B104" s="16"/>
      <c r="C104" s="17"/>
      <c r="D104" s="18"/>
      <c r="F104" s="17"/>
      <c r="G104" s="16"/>
      <c r="H104" s="17"/>
      <c r="I104" s="18"/>
    </row>
    <row r="105" spans="1:9" ht="13.5" customHeight="1">
      <c r="A105" s="17"/>
      <c r="B105" s="16"/>
      <c r="C105" s="17"/>
      <c r="D105" s="18"/>
      <c r="F105" s="17"/>
      <c r="G105" s="16"/>
      <c r="H105" s="17"/>
      <c r="I105" s="18"/>
    </row>
    <row r="106" spans="1:9" ht="13.5" customHeight="1">
      <c r="A106" s="17"/>
      <c r="B106" s="19"/>
      <c r="C106" s="17"/>
      <c r="D106" s="18"/>
      <c r="F106" s="17"/>
      <c r="G106" s="19"/>
      <c r="H106" s="17"/>
      <c r="I106" s="18"/>
    </row>
    <row r="107" spans="1:9" ht="13.5" customHeight="1">
      <c r="A107" s="17"/>
      <c r="B107" s="16"/>
      <c r="C107" s="17"/>
      <c r="D107" s="18"/>
      <c r="F107" s="17"/>
      <c r="G107" s="16"/>
      <c r="H107" s="17"/>
      <c r="I107" s="18"/>
    </row>
    <row r="108" spans="1:9" ht="13.5" customHeight="1">
      <c r="A108" s="17"/>
      <c r="B108" s="16"/>
      <c r="C108" s="17"/>
      <c r="D108" s="18"/>
      <c r="F108" s="17"/>
      <c r="G108" s="16"/>
      <c r="H108" s="17"/>
      <c r="I108" s="18"/>
    </row>
    <row r="109" spans="1:9" ht="13.5" customHeight="1">
      <c r="A109" s="17"/>
      <c r="B109" s="19"/>
      <c r="C109" s="17"/>
      <c r="D109" s="18"/>
      <c r="F109" s="17"/>
      <c r="G109" s="19"/>
      <c r="H109" s="17"/>
      <c r="I109" s="18"/>
    </row>
    <row r="110" spans="1:9" ht="13.5" customHeight="1">
      <c r="A110" s="17"/>
      <c r="B110" s="16"/>
      <c r="C110" s="17"/>
      <c r="D110" s="18"/>
      <c r="F110" s="17"/>
      <c r="G110" s="16"/>
      <c r="H110" s="17"/>
      <c r="I110" s="18"/>
    </row>
    <row r="111" spans="1:9" ht="13.5" customHeight="1">
      <c r="A111" s="17"/>
      <c r="B111" s="16"/>
      <c r="C111" s="17"/>
      <c r="D111" s="18"/>
      <c r="F111" s="17"/>
      <c r="G111" s="16"/>
      <c r="H111" s="17"/>
      <c r="I111" s="18"/>
    </row>
    <row r="112" spans="1:9" ht="13.5" customHeight="1">
      <c r="A112" s="17"/>
      <c r="B112" s="19"/>
      <c r="C112" s="17"/>
      <c r="D112" s="18"/>
      <c r="F112" s="17"/>
      <c r="G112" s="19"/>
      <c r="H112" s="17"/>
      <c r="I112" s="18"/>
    </row>
    <row r="113" spans="1:9" ht="13.5" customHeight="1">
      <c r="A113" s="17"/>
      <c r="B113" s="16"/>
      <c r="C113" s="17"/>
      <c r="D113" s="18"/>
      <c r="F113" s="17"/>
      <c r="G113" s="16"/>
      <c r="H113" s="17"/>
      <c r="I113" s="18"/>
    </row>
    <row r="114" spans="1:9" ht="13.5" customHeight="1">
      <c r="A114" s="17"/>
      <c r="B114" s="16"/>
      <c r="C114" s="17"/>
      <c r="D114" s="18"/>
      <c r="F114" s="17"/>
      <c r="G114" s="16"/>
      <c r="H114" s="17"/>
      <c r="I114" s="18"/>
    </row>
    <row r="115" spans="1:9" ht="13.5" customHeight="1">
      <c r="A115" s="3"/>
      <c r="B115" s="19"/>
      <c r="C115" s="3"/>
      <c r="D115" s="18"/>
      <c r="F115" s="3"/>
      <c r="G115" s="19"/>
      <c r="H115" s="3"/>
      <c r="I115" s="18"/>
    </row>
    <row r="116" spans="1:9" ht="12.75">
      <c r="A116" s="3"/>
      <c r="B116" s="16"/>
      <c r="C116" s="17"/>
      <c r="D116" s="18"/>
      <c r="F116" s="3"/>
      <c r="G116" s="16"/>
      <c r="H116" s="17"/>
      <c r="I116" s="18"/>
    </row>
    <row r="117" spans="1:9" ht="12.75">
      <c r="A117" s="3"/>
      <c r="B117" s="16"/>
      <c r="C117" s="17"/>
      <c r="D117" s="18"/>
      <c r="F117" s="3"/>
      <c r="G117" s="16"/>
      <c r="H117" s="17"/>
      <c r="I117" s="18"/>
    </row>
    <row r="118" spans="1:9" ht="12.75">
      <c r="A118" s="3"/>
      <c r="B118" s="19"/>
      <c r="C118" s="17"/>
      <c r="D118" s="18"/>
      <c r="F118" s="3"/>
      <c r="G118" s="19"/>
      <c r="H118" s="17"/>
      <c r="I118" s="18"/>
    </row>
    <row r="119" spans="1:9" ht="12.75">
      <c r="A119" s="3"/>
      <c r="B119" s="16"/>
      <c r="C119" s="17"/>
      <c r="D119" s="18"/>
      <c r="F119" s="3"/>
      <c r="G119" s="16"/>
      <c r="H119" s="17"/>
      <c r="I119" s="18"/>
    </row>
    <row r="120" spans="1:9" ht="12.75">
      <c r="A120" s="3"/>
      <c r="B120" s="16"/>
      <c r="C120" s="17"/>
      <c r="D120" s="18"/>
      <c r="F120" s="3"/>
      <c r="G120" s="16"/>
      <c r="H120" s="17"/>
      <c r="I120" s="18"/>
    </row>
    <row r="121" spans="1:9" ht="12.75">
      <c r="A121" s="3"/>
      <c r="B121" s="19"/>
      <c r="C121" s="3"/>
      <c r="D121" s="18"/>
      <c r="F121" s="3"/>
      <c r="G121" s="19"/>
      <c r="H121" s="3"/>
      <c r="I121" s="18"/>
    </row>
    <row r="122" spans="1:9" ht="12.75">
      <c r="A122" s="3"/>
      <c r="B122" s="3"/>
      <c r="C122" s="3"/>
      <c r="D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F123" s="3"/>
      <c r="G123" s="3"/>
      <c r="H123" s="3"/>
      <c r="I123" s="3"/>
    </row>
  </sheetData>
  <sheetProtection selectLockedCells="1"/>
  <mergeCells count="6">
    <mergeCell ref="A1:D2"/>
    <mergeCell ref="A3:B4"/>
    <mergeCell ref="C3:D4"/>
    <mergeCell ref="F1:I2"/>
    <mergeCell ref="F3:G4"/>
    <mergeCell ref="H3:I4"/>
  </mergeCells>
  <printOptions gridLines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GADUEL P</dc:creator>
  <cp:keywords/>
  <dc:description/>
  <cp:lastModifiedBy>fabrice bruchon</cp:lastModifiedBy>
  <cp:lastPrinted>2003-11-22T13:50:00Z</cp:lastPrinted>
  <dcterms:created xsi:type="dcterms:W3CDTF">2002-11-12T09:09:01Z</dcterms:created>
  <dcterms:modified xsi:type="dcterms:W3CDTF">2016-10-28T15:37:36Z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