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Mode d'emploi" sheetId="1" r:id="rId1"/>
    <sheet name="PENTABOND" sheetId="2" r:id="rId2"/>
    <sheet name="Barèmes" sheetId="3" r:id="rId3"/>
  </sheets>
  <externalReferences>
    <externalReference r:id="rId6"/>
    <externalReference r:id="rId7"/>
  </externalReferences>
  <definedNames>
    <definedName name="Amelioration_javelot" localSheetId="2">'Barèmes'!#REF!</definedName>
    <definedName name="Amelioration_javelot" localSheetId="0">'[1]3 X 500'!#REF!</definedName>
    <definedName name="Amelioration_javelot" localSheetId="1">'PENTABOND'!#REF!</definedName>
    <definedName name="Amelioration_javelot">#REF!</definedName>
    <definedName name="Amelioration_pentabond" localSheetId="2">'Barèmes'!#REF!</definedName>
    <definedName name="Amelioration_pentabond" localSheetId="0">'[1]3 X 500'!#REF!</definedName>
    <definedName name="Amelioration_pentabond" localSheetId="1">'PENTABOND'!#REF!</definedName>
    <definedName name="Amelioration_pentabond">#REF!</definedName>
    <definedName name="Baram">#REF!</definedName>
    <definedName name="BarEc">#REF!</definedName>
    <definedName name="Barfi">#REF!</definedName>
    <definedName name="Barga">#REF!</definedName>
    <definedName name="Classe1">'PENTABOND'!$E$7</definedName>
    <definedName name="Classe10">'PENTABOND'!$E$16</definedName>
    <definedName name="Classe11">'PENTABOND'!$E$17</definedName>
    <definedName name="Classe12">'PENTABOND'!$E$18</definedName>
    <definedName name="Classe13">'PENTABOND'!$E$19</definedName>
    <definedName name="Classe14">'PENTABOND'!$E$20</definedName>
    <definedName name="Classe15">'PENTABOND'!$E$21</definedName>
    <definedName name="Classe16">'PENTABOND'!$E$22</definedName>
    <definedName name="Classe17">'PENTABOND'!$E$23</definedName>
    <definedName name="Classe18">'PENTABOND'!$E$24</definedName>
    <definedName name="Classe19">'PENTABOND'!$E$25</definedName>
    <definedName name="Classe2">'PENTABOND'!$E$8</definedName>
    <definedName name="Classe20">'PENTABOND'!$E$26</definedName>
    <definedName name="Classe21">'PENTABOND'!$E$27</definedName>
    <definedName name="Classe22">'PENTABOND'!$E$28</definedName>
    <definedName name="Classe23">'PENTABOND'!$E$29</definedName>
    <definedName name="Classe24">'PENTABOND'!$E$30</definedName>
    <definedName name="Classe25">'PENTABOND'!$E$31</definedName>
    <definedName name="Classe26">'PENTABOND'!$E$32</definedName>
    <definedName name="Classe27">'PENTABOND'!$E$33</definedName>
    <definedName name="Classe28">'PENTABOND'!$E$34</definedName>
    <definedName name="Classe29">'PENTABOND'!$E$35</definedName>
    <definedName name="Classe3">'PENTABOND'!$E$9</definedName>
    <definedName name="Classe30">'PENTABOND'!$E$36</definedName>
    <definedName name="Classe31">'PENTABOND'!$E$37</definedName>
    <definedName name="Classe32">'PENTABOND'!$E$38</definedName>
    <definedName name="Classe33">'PENTABOND'!$E$39</definedName>
    <definedName name="Classe34">'PENTABOND'!$E$40</definedName>
    <definedName name="Classe35">'PENTABOND'!$E$41</definedName>
    <definedName name="Classe36">'PENTABOND'!$E$42</definedName>
    <definedName name="Classe37">'PENTABOND'!$E$43</definedName>
    <definedName name="Classe38">'PENTABOND'!$E$44</definedName>
    <definedName name="Classe39">'PENTABOND'!$E$45</definedName>
    <definedName name="Classe4">'PENTABOND'!$E$10</definedName>
    <definedName name="Classe40">'PENTABOND'!$E$46</definedName>
    <definedName name="Classe41">'PENTABOND'!$E$47</definedName>
    <definedName name="Classe42">'PENTABOND'!$E$48</definedName>
    <definedName name="Classe43">'PENTABOND'!$E$49</definedName>
    <definedName name="Classe5">'PENTABOND'!$E$11</definedName>
    <definedName name="Classe6">'PENTABOND'!$E$12</definedName>
    <definedName name="Classe7">'PENTABOND'!$E$13</definedName>
    <definedName name="Classe8">'PENTABOND'!$E$14</definedName>
    <definedName name="Classe9">'PENTABOND'!$E$15</definedName>
    <definedName name="ecart_projet_jav" localSheetId="2">'Barèmes'!#REF!</definedName>
    <definedName name="ecart_projet_jav" localSheetId="0">'[1]3 X 500'!#REF!</definedName>
    <definedName name="ecart_projet_jav" localSheetId="1">'PENTABOND'!#REF!</definedName>
    <definedName name="ecart_projet_jav">#REF!</definedName>
    <definedName name="ecart_projet_pentabond" localSheetId="2">'Barèmes'!#REF!</definedName>
    <definedName name="ecart_projet_pentabond" localSheetId="0">'[1]3 X 500'!#REF!</definedName>
    <definedName name="ecart_projet_pentabond" localSheetId="1">'PENTABOND'!#REF!</definedName>
    <definedName name="ecart_projet_pentabond">#REF!</definedName>
    <definedName name="Groupe">'[2]Grille d''évaluation'!#REF!</definedName>
    <definedName name="Groupe1">'[2]Grille d''évaluation'!#REF!</definedName>
    <definedName name="Nom1">'PENTABOND'!$B$7</definedName>
    <definedName name="Nom10">'PENTABOND'!$B$16</definedName>
    <definedName name="Nom11">'PENTABOND'!$B$17</definedName>
    <definedName name="Nom12">'PENTABOND'!$B$18</definedName>
    <definedName name="Nom13">'PENTABOND'!$B$19</definedName>
    <definedName name="Nom14">'PENTABOND'!$B$20</definedName>
    <definedName name="Nom15">'PENTABOND'!$B$21</definedName>
    <definedName name="Nom16">'PENTABOND'!$B$22</definedName>
    <definedName name="Nom17">'PENTABOND'!$B$23</definedName>
    <definedName name="Nom18">'PENTABOND'!$B$24</definedName>
    <definedName name="Nom19">'PENTABOND'!$B$25</definedName>
    <definedName name="Nom2">'PENTABOND'!$B$8</definedName>
    <definedName name="Nom20">'PENTABOND'!$B$26</definedName>
    <definedName name="Nom21">'PENTABOND'!$B$27</definedName>
    <definedName name="Nom22">'PENTABOND'!$B$28</definedName>
    <definedName name="Nom23">'PENTABOND'!$B$29</definedName>
    <definedName name="Nom24">'PENTABOND'!$B$30</definedName>
    <definedName name="Nom25">'PENTABOND'!$B$31</definedName>
    <definedName name="Nom26">'PENTABOND'!$B$32</definedName>
    <definedName name="Nom27">'PENTABOND'!$B$33</definedName>
    <definedName name="Nom28">'PENTABOND'!$B$34</definedName>
    <definedName name="Nom29">'PENTABOND'!$B$35</definedName>
    <definedName name="Nom3">'PENTABOND'!$B$9</definedName>
    <definedName name="Nom30">'PENTABOND'!$B$36</definedName>
    <definedName name="Nom31">'PENTABOND'!$B$37</definedName>
    <definedName name="Nom32">'PENTABOND'!$B$38</definedName>
    <definedName name="Nom33">'PENTABOND'!$B$39</definedName>
    <definedName name="Nom34">'PENTABOND'!$B$40</definedName>
    <definedName name="Nom35">'PENTABOND'!$B$41</definedName>
    <definedName name="Nom36">'PENTABOND'!$B$42</definedName>
    <definedName name="Nom37">'PENTABOND'!$B$43</definedName>
    <definedName name="Nom38">'PENTABOND'!$B$44</definedName>
    <definedName name="Nom39">'PENTABOND'!$B$45</definedName>
    <definedName name="Nom4">'PENTABOND'!$B$10</definedName>
    <definedName name="Nom40">'PENTABOND'!$B$46</definedName>
    <definedName name="Nom41">'PENTABOND'!$B$47</definedName>
    <definedName name="Nom42">'PENTABOND'!$B$48</definedName>
    <definedName name="Nom43">'PENTABOND'!$B$49</definedName>
    <definedName name="Nom5">'PENTABOND'!$B$11</definedName>
    <definedName name="Nom6">'PENTABOND'!$B$12</definedName>
    <definedName name="Nom7">'PENTABOND'!$B$13</definedName>
    <definedName name="Nom8">'PENTABOND'!$B$14</definedName>
    <definedName name="Nom9">'PENTABOND'!$B$15</definedName>
    <definedName name="Prenom1">'PENTABOND'!$C$7</definedName>
    <definedName name="Prenom10">'PENTABOND'!$C$16</definedName>
    <definedName name="Prenom11">'PENTABOND'!$C$17</definedName>
    <definedName name="Prenom12">'PENTABOND'!$C$18</definedName>
    <definedName name="Prenom13">'PENTABOND'!$C$19</definedName>
    <definedName name="Prenom14">'PENTABOND'!$C$20</definedName>
    <definedName name="Prenom15">'PENTABOND'!$C$21</definedName>
    <definedName name="Prenom16">'PENTABOND'!$C$22</definedName>
    <definedName name="Prenom17">'PENTABOND'!$C$23</definedName>
    <definedName name="Prenom18">'PENTABOND'!$C$24</definedName>
    <definedName name="Prenom19">'PENTABOND'!$C$25</definedName>
    <definedName name="Prenom2">'PENTABOND'!$C$8</definedName>
    <definedName name="Prenom20">'PENTABOND'!$C$26</definedName>
    <definedName name="Prenom21">'PENTABOND'!$C$27</definedName>
    <definedName name="Prenom22">'PENTABOND'!$C$28</definedName>
    <definedName name="Prenom23">'PENTABOND'!$C$29</definedName>
    <definedName name="Prenom24">'PENTABOND'!$C$30</definedName>
    <definedName name="Prenom25">'PENTABOND'!$C$31</definedName>
    <definedName name="Prenom26">'PENTABOND'!$C$32</definedName>
    <definedName name="Prenom27">'PENTABOND'!$C$33</definedName>
    <definedName name="Prenom28">'PENTABOND'!$C$34</definedName>
    <definedName name="Prenom29">'PENTABOND'!$C$35</definedName>
    <definedName name="Prenom3">'PENTABOND'!$C$9</definedName>
    <definedName name="Prenom30">'PENTABOND'!$C$36</definedName>
    <definedName name="Prenom31">'PENTABOND'!$C$37</definedName>
    <definedName name="Prenom32">'PENTABOND'!$C$38</definedName>
    <definedName name="Prenom33">'PENTABOND'!$C$39</definedName>
    <definedName name="Prenom34">'PENTABOND'!$C$40</definedName>
    <definedName name="Prenom35">'PENTABOND'!$C$41</definedName>
    <definedName name="Prenom36">'PENTABOND'!$C$42</definedName>
    <definedName name="Prenom37">'PENTABOND'!$C$43</definedName>
    <definedName name="Prenom38">'PENTABOND'!$C$44</definedName>
    <definedName name="Prenom39">'PENTABOND'!$C$45</definedName>
    <definedName name="Prenom4">'PENTABOND'!$C$10</definedName>
    <definedName name="Prenom40">'PENTABOND'!$C$46</definedName>
    <definedName name="Prenom41">'PENTABOND'!$C$47</definedName>
    <definedName name="Prenom42">'PENTABOND'!$C$48</definedName>
    <definedName name="Prenom43">'PENTABOND'!$C$49</definedName>
    <definedName name="Prenom5">'PENTABOND'!$C$11</definedName>
    <definedName name="Prenom6">'PENTABOND'!$C$12</definedName>
    <definedName name="Prenom7">'PENTABOND'!$C$13</definedName>
    <definedName name="Prenom8">'PENTABOND'!$C$14</definedName>
    <definedName name="Prenom9">'PENTABOND'!$C$15</definedName>
    <definedName name="Sexe1">'PENTABOND'!$D$7</definedName>
    <definedName name="Sexe10">'PENTABOND'!$D$16</definedName>
    <definedName name="Sexe11">'PENTABOND'!$D$17</definedName>
    <definedName name="Sexe12">'PENTABOND'!$D$18</definedName>
    <definedName name="Sexe13">'PENTABOND'!$D$19</definedName>
    <definedName name="Sexe14">'PENTABOND'!$D$20</definedName>
    <definedName name="Sexe15">'PENTABOND'!$D$21</definedName>
    <definedName name="Sexe16">'PENTABOND'!$D$22</definedName>
    <definedName name="Sexe17">'PENTABOND'!$D$23</definedName>
    <definedName name="Sexe18">'PENTABOND'!$D$24</definedName>
    <definedName name="Sexe19">'PENTABOND'!$D$25</definedName>
    <definedName name="Sexe2">'PENTABOND'!$D$8</definedName>
    <definedName name="Sexe20">'PENTABOND'!$D$26</definedName>
    <definedName name="Sexe21">'PENTABOND'!$D$27</definedName>
    <definedName name="Sexe22">'PENTABOND'!$D$28</definedName>
    <definedName name="Sexe23">'PENTABOND'!$D$29</definedName>
    <definedName name="Sexe24">'PENTABOND'!$D$30</definedName>
    <definedName name="Sexe25">'PENTABOND'!$D$31</definedName>
    <definedName name="Sexe26">'PENTABOND'!$D$32</definedName>
    <definedName name="Sexe27">'PENTABOND'!$D$33</definedName>
    <definedName name="Sexe28">'PENTABOND'!$D$34</definedName>
    <definedName name="Sexe29">'PENTABOND'!$D$35</definedName>
    <definedName name="Sexe3">'PENTABOND'!$D$9</definedName>
    <definedName name="Sexe30">'PENTABOND'!$D$36</definedName>
    <definedName name="Sexe31">'PENTABOND'!$D$37</definedName>
    <definedName name="Sexe32">'PENTABOND'!$D$38</definedName>
    <definedName name="Sexe33">'PENTABOND'!$D$39</definedName>
    <definedName name="Sexe34">'PENTABOND'!$D$40</definedName>
    <definedName name="Sexe35">'PENTABOND'!$D$41</definedName>
    <definedName name="Sexe36">'PENTABOND'!$D$42</definedName>
    <definedName name="Sexe37">'PENTABOND'!$D$43</definedName>
    <definedName name="Sexe38">'PENTABOND'!$D$44</definedName>
    <definedName name="Sexe39">'PENTABOND'!$D$45</definedName>
    <definedName name="Sexe4">'PENTABOND'!$D$10</definedName>
    <definedName name="Sexe40">'PENTABOND'!$D$46</definedName>
    <definedName name="Sexe41">'PENTABOND'!$D$47</definedName>
    <definedName name="Sexe42">'PENTABOND'!$D$48</definedName>
    <definedName name="Sexe43">'PENTABOND'!$D$49</definedName>
    <definedName name="Sexe5">'PENTABOND'!$D$11</definedName>
    <definedName name="Sexe6">'PENTABOND'!$D$12</definedName>
    <definedName name="Sexe7">'PENTABOND'!$D$13</definedName>
    <definedName name="Sexe8">'PENTABOND'!$D$14</definedName>
    <definedName name="Sexe9">'PENTABOND'!$D$15</definedName>
    <definedName name="_xlnm.Print_Area" localSheetId="2">'Barèmes'!#REF!</definedName>
    <definedName name="_xlnm.Print_Area" localSheetId="1">'PENTABOND'!#REF!</definedName>
  </definedNames>
  <calcPr calcMode="manual" fullCalcOnLoad="1"/>
</workbook>
</file>

<file path=xl/comments2.xml><?xml version="1.0" encoding="utf-8"?>
<comments xmlns="http://schemas.openxmlformats.org/spreadsheetml/2006/main">
  <authors>
    <author>GADUEL P</author>
  </authors>
  <commentList>
    <comment ref="M7" authorId="0">
      <text>
        <r>
          <rPr>
            <b/>
            <sz val="8"/>
            <color indexed="18"/>
            <rFont val="Tahoma"/>
            <family val="2"/>
          </rPr>
          <t>Projet donné par le candidat</t>
        </r>
      </text>
    </comment>
    <comment ref="D7" authorId="0">
      <text>
        <r>
          <rPr>
            <b/>
            <sz val="8"/>
            <color indexed="18"/>
            <rFont val="Tahoma"/>
            <family val="2"/>
          </rPr>
          <t xml:space="preserve">Saisie obligatoire M ou F
</t>
        </r>
      </text>
    </comment>
  </commentList>
</comments>
</file>

<file path=xl/sharedStrings.xml><?xml version="1.0" encoding="utf-8"?>
<sst xmlns="http://schemas.openxmlformats.org/spreadsheetml/2006/main" count="38" uniqueCount="30">
  <si>
    <t>NOM</t>
  </si>
  <si>
    <t>PRENOM</t>
  </si>
  <si>
    <t>S</t>
  </si>
  <si>
    <t>Classe</t>
  </si>
  <si>
    <t>FILLES</t>
  </si>
  <si>
    <t>GARCONS</t>
  </si>
  <si>
    <t>PERF</t>
  </si>
  <si>
    <t>NOTE</t>
  </si>
  <si>
    <t>NOTE ATHLE</t>
  </si>
  <si>
    <t>PROJET</t>
  </si>
  <si>
    <t>Ecart
/4</t>
  </si>
  <si>
    <t>N/20</t>
  </si>
  <si>
    <t>DATE DE L'EPREUVE :</t>
  </si>
  <si>
    <r>
      <t xml:space="preserve">ENSEIGNANTS EVALUATEURS </t>
    </r>
    <r>
      <rPr>
        <b/>
        <sz val="9"/>
        <color indexed="8"/>
        <rFont val="Arial"/>
        <family val="2"/>
      </rPr>
      <t>:</t>
    </r>
  </si>
  <si>
    <t>compatible avec le PackEPS</t>
  </si>
  <si>
    <t>(Lancement automatique à partir du PackEPS, 
avec transfert d'une liste d'élèves présélectionnés)</t>
  </si>
  <si>
    <t>Plus d'infos</t>
  </si>
  <si>
    <t>PERF/
8</t>
  </si>
  <si>
    <t>Moyenne
réalisée</t>
  </si>
  <si>
    <t>Moyenne Générale</t>
  </si>
  <si>
    <t>MOY des 3 meilleurs Sauts
/8</t>
  </si>
  <si>
    <t>Pentabond Perf</t>
  </si>
  <si>
    <t>Pentabond Moyenne</t>
  </si>
  <si>
    <t>2ème TENTATIVE</t>
  </si>
  <si>
    <t>3ème TENTATIVE</t>
  </si>
  <si>
    <t>4ème TENTATIVE</t>
  </si>
  <si>
    <t>5ème TENTATIVE</t>
  </si>
  <si>
    <t>6ème TENTATIVE</t>
  </si>
  <si>
    <t>1ère TENTATIVE</t>
  </si>
  <si>
    <t>BACCALAUREAT PROFESSIONNEL  PENTABOND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</si>
</sst>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C]dddd\ d\ mmmm\ yyyy"/>
    <numFmt numFmtId="169" formatCode="mm\.ss"/>
    <numFmt numFmtId="170" formatCode="0.000000"/>
    <numFmt numFmtId="171" formatCode="0.0000"/>
    <numFmt numFmtId="172" formatCode="0.0000000"/>
    <numFmt numFmtId="173" formatCode="0.000"/>
    <numFmt numFmtId="174" formatCode="0.00000000"/>
    <numFmt numFmtId="175" formatCode="0.00000000000000"/>
    <numFmt numFmtId="176" formatCode="0.00000000000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0000"/>
    <numFmt numFmtId="186" formatCode="0.0"/>
    <numFmt numFmtId="187" formatCode="h:mm"/>
    <numFmt numFmtId="188" formatCode="0.0%"/>
    <numFmt numFmtId="189" formatCode="_-* #,##0.0\ _F_-;\-* #,##0.0\ _F_-;_-* &quot;-&quot;??\ _F_-;_-@_-"/>
    <numFmt numFmtId="190" formatCode="_-* #,##0\ _F_-;\-* #,##0\ _F_-;_-* &quot;-&quot;??\ _F_-;_-@_-"/>
    <numFmt numFmtId="191" formatCode="0.000000000"/>
    <numFmt numFmtId="192" formatCode="_-* #,##0.000\ _F_-;\-* #,##0.000\ _F_-;_-* &quot;-&quot;??\ _F_-;_-@_-"/>
  </numFmts>
  <fonts count="5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Tahoma"/>
      <family val="2"/>
    </font>
    <font>
      <b/>
      <sz val="12"/>
      <name val="Tahoma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20" fillId="0" borderId="0" xfId="51">
      <alignment/>
      <protection/>
    </xf>
    <xf numFmtId="0" fontId="20" fillId="0" borderId="0" xfId="52">
      <alignment/>
      <protection/>
    </xf>
    <xf numFmtId="0" fontId="20" fillId="0" borderId="0" xfId="51" applyFont="1" applyAlignment="1">
      <alignment horizontal="centerContinuous" wrapText="1"/>
      <protection/>
    </xf>
    <xf numFmtId="0" fontId="20" fillId="0" borderId="0" xfId="51" applyAlignment="1">
      <alignment horizontal="centerContinuous"/>
      <protection/>
    </xf>
    <xf numFmtId="0" fontId="20" fillId="0" borderId="0" xfId="52" applyAlignment="1">
      <alignment horizontal="centerContinuous"/>
      <protection/>
    </xf>
    <xf numFmtId="0" fontId="18" fillId="0" borderId="0" xfId="44" applyAlignment="1" applyProtection="1">
      <alignment/>
      <protection/>
    </xf>
    <xf numFmtId="2" fontId="16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2" fontId="22" fillId="33" borderId="25" xfId="0" applyNumberFormat="1" applyFont="1" applyFill="1" applyBorder="1" applyAlignment="1" applyProtection="1">
      <alignment horizontal="center"/>
      <protection/>
    </xf>
    <xf numFmtId="0" fontId="22" fillId="33" borderId="25" xfId="0" applyFont="1" applyFill="1" applyBorder="1" applyAlignment="1" applyProtection="1">
      <alignment horizontal="center"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2" fontId="22" fillId="33" borderId="10" xfId="0" applyNumberFormat="1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/>
      <protection/>
    </xf>
    <xf numFmtId="2" fontId="22" fillId="33" borderId="31" xfId="0" applyNumberFormat="1" applyFont="1" applyFill="1" applyBorder="1" applyAlignment="1" applyProtection="1">
      <alignment horizontal="center"/>
      <protection/>
    </xf>
    <xf numFmtId="0" fontId="22" fillId="33" borderId="3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2" fontId="10" fillId="33" borderId="13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2" fontId="22" fillId="33" borderId="33" xfId="0" applyNumberFormat="1" applyFont="1" applyFill="1" applyBorder="1" applyAlignment="1" applyProtection="1">
      <alignment horizontal="center"/>
      <protection/>
    </xf>
    <xf numFmtId="2" fontId="22" fillId="33" borderId="34" xfId="0" applyNumberFormat="1" applyFont="1" applyFill="1" applyBorder="1" applyAlignment="1" applyProtection="1">
      <alignment horizontal="center"/>
      <protection/>
    </xf>
    <xf numFmtId="2" fontId="9" fillId="33" borderId="35" xfId="0" applyNumberFormat="1" applyFont="1" applyFill="1" applyBorder="1" applyAlignment="1" applyProtection="1">
      <alignment horizontal="center" vertical="center"/>
      <protection/>
    </xf>
    <xf numFmtId="2" fontId="9" fillId="33" borderId="36" xfId="0" applyNumberFormat="1" applyFont="1" applyFill="1" applyBorder="1" applyAlignment="1" applyProtection="1">
      <alignment horizontal="center" vertical="center"/>
      <protection/>
    </xf>
    <xf numFmtId="2" fontId="9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2" fontId="7" fillId="0" borderId="25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31" xfId="0" applyNumberFormat="1" applyFont="1" applyFill="1" applyBorder="1" applyAlignment="1" applyProtection="1">
      <alignment horizontal="center"/>
      <protection locked="0"/>
    </xf>
    <xf numFmtId="2" fontId="22" fillId="33" borderId="41" xfId="0" applyNumberFormat="1" applyFont="1" applyFill="1" applyBorder="1" applyAlignment="1" applyProtection="1">
      <alignment horizontal="center"/>
      <protection/>
    </xf>
    <xf numFmtId="0" fontId="22" fillId="33" borderId="31" xfId="0" applyNumberFormat="1" applyFont="1" applyFill="1" applyBorder="1" applyAlignment="1" applyProtection="1">
      <alignment horizontal="center"/>
      <protection/>
    </xf>
    <xf numFmtId="0" fontId="22" fillId="33" borderId="25" xfId="0" applyNumberFormat="1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center"/>
      <protection/>
    </xf>
    <xf numFmtId="0" fontId="24" fillId="33" borderId="12" xfId="0" applyFont="1" applyFill="1" applyBorder="1" applyAlignment="1" applyProtection="1">
      <alignment horizontal="center"/>
      <protection/>
    </xf>
    <xf numFmtId="2" fontId="11" fillId="0" borderId="43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47" xfId="0" applyNumberFormat="1" applyFont="1" applyFill="1" applyBorder="1" applyAlignment="1">
      <alignment horizontal="center" vertical="center" wrapText="1"/>
    </xf>
    <xf numFmtId="2" fontId="11" fillId="0" borderId="48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45_S3-test_endurance_graph" xfId="51"/>
    <cellStyle name="Normal_Modele_Excel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85725</xdr:rowOff>
    </xdr:from>
    <xdr:to>
      <xdr:col>3</xdr:col>
      <xdr:colOff>409575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33425"/>
          <a:ext cx="26003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Auteur : Pascal GADUEL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Académie : Créteil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Dernière Modification : 21/11/2009</a:t>
          </a:r>
        </a:p>
      </xdr:txBody>
    </xdr:sp>
    <xdr:clientData/>
  </xdr:twoCellAnchor>
  <xdr:twoCellAnchor>
    <xdr:from>
      <xdr:col>0</xdr:col>
      <xdr:colOff>104775</xdr:colOff>
      <xdr:row>10</xdr:row>
      <xdr:rowOff>123825</xdr:rowOff>
    </xdr:from>
    <xdr:to>
      <xdr:col>3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1905000"/>
          <a:ext cx="2581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toute question sur le fonctionnement de ce fichier, contacter l'auteur à l'adresse suivante 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pascal.gaduel@education.gouv.fr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18</xdr:row>
      <xdr:rowOff>133350</xdr:rowOff>
    </xdr:from>
    <xdr:to>
      <xdr:col>9</xdr:col>
      <xdr:colOff>171450</xdr:colOff>
      <xdr:row>47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3209925"/>
          <a:ext cx="6943725" cy="463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 D'EMPLOI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 /Si vous utilisez le PackEPS, vous pouvez utiliser l'outil d'exportation vers Excel.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liste des noms d'élève, sexe et classe seront importés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 / Si vous n'utilisez pas le PackEPS, remplissez les colonnes nom et sexe au minimum.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Renseigner les 4 colonnes (G-H-I-J)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Toutes les autres infos s'affichent automatiquement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(commentaires et infos sont notés dans les cellules marquées d'un triangle rouge)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533400</xdr:colOff>
      <xdr:row>3</xdr:row>
      <xdr:rowOff>85725</xdr:rowOff>
    </xdr:from>
    <xdr:to>
      <xdr:col>9</xdr:col>
      <xdr:colOff>161925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19400" y="733425"/>
          <a:ext cx="42005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 DU FICHIER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 de la note au saut en Pentabond de l'évaluation BAC PRO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TEXTE 2009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Importation possible depuis LycéeEPS.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0</xdr:col>
      <xdr:colOff>600075</xdr:colOff>
      <xdr:row>1</xdr:row>
      <xdr:rowOff>123825</xdr:rowOff>
    </xdr:to>
    <xdr:pic>
      <xdr:nvPicPr>
        <xdr:cNvPr id="5" name="Picture 5" descr="CompatiblePack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247650</xdr:rowOff>
    </xdr:from>
    <xdr:to>
      <xdr:col>19</xdr:col>
      <xdr:colOff>495300</xdr:colOff>
      <xdr:row>2</xdr:row>
      <xdr:rowOff>247650</xdr:rowOff>
    </xdr:to>
    <xdr:sp>
      <xdr:nvSpPr>
        <xdr:cNvPr id="1" name="Connecteur droit 2"/>
        <xdr:cNvSpPr>
          <a:spLocks/>
        </xdr:cNvSpPr>
      </xdr:nvSpPr>
      <xdr:spPr>
        <a:xfrm>
          <a:off x="9420225" y="6477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190500</xdr:rowOff>
    </xdr:from>
    <xdr:to>
      <xdr:col>19</xdr:col>
      <xdr:colOff>485775</xdr:colOff>
      <xdr:row>3</xdr:row>
      <xdr:rowOff>190500</xdr:rowOff>
    </xdr:to>
    <xdr:sp>
      <xdr:nvSpPr>
        <xdr:cNvPr id="2" name="Connecteur droit 3"/>
        <xdr:cNvSpPr>
          <a:spLocks/>
        </xdr:cNvSpPr>
      </xdr:nvSpPr>
      <xdr:spPr>
        <a:xfrm>
          <a:off x="9410700" y="8763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PTUNE\SitesWeb\Creteil\APSA\activitesATHLE\Telech\Athle-3X500-Gaduel-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PTUNE\SitesWeb\Creteil\APSA\activitesATHLE\Telech\3X500-LePerff-p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3 X 500"/>
      <sheetName val="Barè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Grille d'évaluation"/>
      <sheetName val="BarêmesDe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-creteil.fr/eps/packeps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"/>
  <sheetViews>
    <sheetView showGridLines="0" tabSelected="1" zoomScalePageLayoutView="0" workbookViewId="0" topLeftCell="A1">
      <selection activeCell="M13" sqref="M13"/>
    </sheetView>
  </sheetViews>
  <sheetFormatPr defaultColWidth="11.421875" defaultRowHeight="12.75"/>
  <cols>
    <col min="1" max="16384" width="11.421875" style="9" customWidth="1"/>
  </cols>
  <sheetData>
    <row r="1" spans="2:9" ht="25.5">
      <c r="B1" s="8" t="s">
        <v>14</v>
      </c>
      <c r="C1" s="8"/>
      <c r="E1" s="10" t="s">
        <v>15</v>
      </c>
      <c r="F1" s="11"/>
      <c r="G1" s="11"/>
      <c r="H1" s="12"/>
      <c r="I1" s="12"/>
    </row>
    <row r="2" spans="2:7" ht="12.75">
      <c r="B2" s="13" t="s">
        <v>16</v>
      </c>
      <c r="C2" s="8"/>
      <c r="D2" s="8"/>
      <c r="E2" s="8"/>
      <c r="F2" s="8"/>
      <c r="G2" s="8"/>
    </row>
  </sheetData>
  <sheetProtection/>
  <hyperlinks>
    <hyperlink ref="B2" r:id="rId1" display="Plus d'infos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1">
      <pane xSplit="5" ySplit="6" topLeftCell="F10" activePane="bottomRight" state="frozen"/>
      <selection pane="topLeft" activeCell="I1" sqref="I1:I16384"/>
      <selection pane="topRight" activeCell="A1" sqref="A1"/>
      <selection pane="bottomLeft" activeCell="A1" sqref="A1"/>
      <selection pane="bottomRight" activeCell="G21" sqref="G21"/>
    </sheetView>
  </sheetViews>
  <sheetFormatPr defaultColWidth="10.421875" defaultRowHeight="12.75"/>
  <cols>
    <col min="1" max="1" width="5.28125" style="1" customWidth="1"/>
    <col min="2" max="2" width="22.7109375" style="70" customWidth="1"/>
    <col min="3" max="3" width="13.140625" style="70" customWidth="1"/>
    <col min="4" max="4" width="2.7109375" style="70" customWidth="1"/>
    <col min="5" max="5" width="7.00390625" style="70" customWidth="1"/>
    <col min="6" max="6" width="7.00390625" style="71" customWidth="1"/>
    <col min="7" max="12" width="9.421875" style="3" customWidth="1"/>
    <col min="13" max="13" width="8.7109375" style="3" customWidth="1"/>
    <col min="14" max="14" width="8.7109375" style="3" hidden="1" customWidth="1"/>
    <col min="15" max="15" width="8.7109375" style="3" customWidth="1"/>
    <col min="16" max="16" width="8.7109375" style="3" hidden="1" customWidth="1"/>
    <col min="17" max="17" width="8.7109375" style="3" customWidth="1"/>
    <col min="18" max="18" width="9.28125" style="3" customWidth="1"/>
    <col min="19" max="19" width="9.00390625" style="3" customWidth="1"/>
    <col min="20" max="20" width="10.57421875" style="3" customWidth="1"/>
    <col min="21" max="102" width="10.421875" style="1" bestFit="1" customWidth="1"/>
    <col min="103" max="16384" width="10.421875" style="1" customWidth="1"/>
  </cols>
  <sheetData>
    <row r="1" spans="2:24" s="33" customFormat="1" ht="22.5" customHeight="1" thickBot="1">
      <c r="B1" s="102" t="s">
        <v>29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4"/>
      <c r="U1" s="32"/>
      <c r="V1" s="32"/>
      <c r="W1" s="32"/>
      <c r="X1" s="32"/>
    </row>
    <row r="2" spans="2:24" s="33" customFormat="1" ht="9" customHeight="1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s="33" customFormat="1" ht="22.5" customHeight="1" thickBot="1">
      <c r="B3" s="102" t="s">
        <v>12</v>
      </c>
      <c r="C3" s="103"/>
      <c r="D3" s="30"/>
      <c r="E3" s="30"/>
      <c r="F3" s="31"/>
      <c r="G3" s="35"/>
      <c r="H3" s="34"/>
      <c r="I3" s="34"/>
      <c r="J3" s="34"/>
      <c r="K3" s="34"/>
      <c r="L3" s="34"/>
      <c r="M3" s="36" t="s">
        <v>13</v>
      </c>
      <c r="N3" s="37"/>
      <c r="O3" s="37"/>
      <c r="P3" s="37"/>
      <c r="Q3" s="38"/>
      <c r="R3" s="38"/>
      <c r="S3" s="39"/>
      <c r="T3" s="40"/>
      <c r="U3" s="41"/>
      <c r="V3" s="41"/>
      <c r="W3" s="41"/>
      <c r="X3" s="42"/>
    </row>
    <row r="4" spans="2:24" s="33" customFormat="1" ht="22.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3"/>
      <c r="N4" s="44"/>
      <c r="O4" s="44"/>
      <c r="P4" s="44"/>
      <c r="Q4" s="45"/>
      <c r="R4" s="45"/>
      <c r="S4" s="46"/>
      <c r="T4" s="47"/>
      <c r="U4" s="41"/>
      <c r="V4" s="41"/>
      <c r="W4" s="41"/>
      <c r="X4" s="42"/>
    </row>
    <row r="5" spans="13:24" s="33" customFormat="1" ht="8.25" customHeight="1" thickBot="1">
      <c r="M5" s="34"/>
      <c r="N5" s="34"/>
      <c r="O5" s="34"/>
      <c r="P5" s="34"/>
      <c r="Q5" s="48"/>
      <c r="R5" s="46"/>
      <c r="S5" s="46"/>
      <c r="T5" s="46"/>
      <c r="U5" s="41"/>
      <c r="V5" s="41"/>
      <c r="W5" s="41"/>
      <c r="X5" s="42"/>
    </row>
    <row r="6" spans="2:20" s="52" customFormat="1" ht="48.75" customHeight="1" thickBot="1">
      <c r="B6" s="49" t="s">
        <v>0</v>
      </c>
      <c r="C6" s="50" t="s">
        <v>1</v>
      </c>
      <c r="D6" s="50" t="s">
        <v>2</v>
      </c>
      <c r="E6" s="51" t="s">
        <v>3</v>
      </c>
      <c r="F6" s="87" t="s">
        <v>8</v>
      </c>
      <c r="G6" s="72" t="s">
        <v>28</v>
      </c>
      <c r="H6" s="72" t="s">
        <v>23</v>
      </c>
      <c r="I6" s="72" t="s">
        <v>24</v>
      </c>
      <c r="J6" s="72" t="s">
        <v>25</v>
      </c>
      <c r="K6" s="72" t="s">
        <v>26</v>
      </c>
      <c r="L6" s="72" t="s">
        <v>27</v>
      </c>
      <c r="M6" s="50" t="s">
        <v>9</v>
      </c>
      <c r="N6" s="50"/>
      <c r="O6" s="75" t="s">
        <v>18</v>
      </c>
      <c r="P6" s="75"/>
      <c r="Q6" s="76" t="s">
        <v>17</v>
      </c>
      <c r="R6" s="75" t="s">
        <v>20</v>
      </c>
      <c r="S6" s="76" t="s">
        <v>10</v>
      </c>
      <c r="T6" s="77" t="s">
        <v>11</v>
      </c>
    </row>
    <row r="7" spans="2:20" s="2" customFormat="1" ht="13.5" customHeight="1">
      <c r="B7" s="53"/>
      <c r="C7" s="54"/>
      <c r="D7" s="55"/>
      <c r="E7" s="56"/>
      <c r="F7" s="90">
        <f aca="true" t="shared" si="0" ref="F7:F49">IF(T7&lt;&gt;"",T7,"")</f>
      </c>
      <c r="G7" s="57"/>
      <c r="H7" s="93"/>
      <c r="I7" s="93"/>
      <c r="J7" s="93"/>
      <c r="K7" s="58"/>
      <c r="L7" s="58"/>
      <c r="M7" s="58"/>
      <c r="N7" s="96">
        <f>IF(SUM(G7:L7)="","",IF(COUNTA(G7:L7)&lt;3,"",(AVERAGE((LARGE(G7:L7,1)+LARGE(G7:L7,2)+LARGE(G7:L7,3)))/3)))</f>
      </c>
      <c r="O7" s="78">
        <f>IF(N7="","",N7)</f>
      </c>
      <c r="P7" s="78">
        <f>IF(SUM(G7:L7)&gt;0,LARGE(G7:L7,1),"")</f>
      </c>
      <c r="Q7" s="79">
        <f>IF(P7="","",IF(D7="M",VLOOKUP((P7),Barèmes!$C$6:$D$84,2),VLOOKUP((P7),Barèmes!$A$6:$B$84,2)))</f>
      </c>
      <c r="R7" s="79">
        <f>IF(O7="","",IF(D7="m",VLOOKUP(O7,Barèmes!$H$6:$I$84,2),VLOOKUP(AVERAGE(O7),Barèmes!$F$6:$G$84,2)))</f>
      </c>
      <c r="S7" s="101">
        <f>IF(O7="","",IF(M7="","",VLOOKUP(ABS(M7-O7),Barèmes!$K$5:$L$15,2)))</f>
      </c>
      <c r="T7" s="99">
        <f>IF(O7="","",IF(Q7="","",IF(R7="","",IF(M7="","",Q7+R7+S7))))</f>
      </c>
    </row>
    <row r="8" spans="2:20" s="2" customFormat="1" ht="13.5" customHeight="1">
      <c r="B8" s="59"/>
      <c r="C8" s="60"/>
      <c r="D8" s="61"/>
      <c r="E8" s="62"/>
      <c r="F8" s="91">
        <f t="shared" si="0"/>
      </c>
      <c r="G8" s="63"/>
      <c r="H8" s="94"/>
      <c r="I8" s="94"/>
      <c r="J8" s="94"/>
      <c r="K8" s="64"/>
      <c r="L8" s="64"/>
      <c r="M8" s="64"/>
      <c r="N8" s="97">
        <f aca="true" t="shared" si="1" ref="N8:N49">IF(SUM(G8:L8)="","",IF(COUNTA(G8:L8)&lt;3,"",(AVERAGE((LARGE(G8:L8,1)+LARGE(G8:L8,2)+LARGE(G8:L8,3)))/3)))</f>
      </c>
      <c r="O8" s="81">
        <f aca="true" t="shared" si="2" ref="O8:O49">IF(N8="","",N8)</f>
      </c>
      <c r="P8" s="81">
        <f aca="true" t="shared" si="3" ref="P8:P49">IF(SUM(G8:L8)&gt;0,LARGE(G8:L8,1),"")</f>
      </c>
      <c r="Q8" s="82">
        <f>IF(P8="","",IF(D8="M",VLOOKUP((P8),Barèmes!$C$6:$D$84,2),VLOOKUP((P8),Barèmes!$A$6:$B$84,2)))</f>
      </c>
      <c r="R8" s="82">
        <f>IF(O8="","",IF(D8="m",VLOOKUP(O8,Barèmes!$H$6:$I$84,2),VLOOKUP(AVERAGE(O8),Barèmes!$F$6:$G$84,2)))</f>
      </c>
      <c r="S8" s="80">
        <f>IF(O8="","",IF(M8="","",VLOOKUP(ABS(M8-O8),Barèmes!$K$5:$L$15,2)))</f>
      </c>
      <c r="T8" s="88">
        <f aca="true" t="shared" si="4" ref="T8:T49">IF(O8="","",IF(Q8="","",IF(R8="","",IF(M8="","",Q8+R8+S8))))</f>
      </c>
    </row>
    <row r="9" spans="2:20" s="2" customFormat="1" ht="13.5" customHeight="1">
      <c r="B9" s="59"/>
      <c r="C9" s="60"/>
      <c r="D9" s="61"/>
      <c r="E9" s="62"/>
      <c r="F9" s="91">
        <f t="shared" si="0"/>
      </c>
      <c r="G9" s="63"/>
      <c r="H9" s="94"/>
      <c r="I9" s="94"/>
      <c r="J9" s="94"/>
      <c r="K9" s="64"/>
      <c r="L9" s="64"/>
      <c r="M9" s="64"/>
      <c r="N9" s="97">
        <f t="shared" si="1"/>
      </c>
      <c r="O9" s="81">
        <f t="shared" si="2"/>
      </c>
      <c r="P9" s="81">
        <f t="shared" si="3"/>
      </c>
      <c r="Q9" s="82">
        <f>IF(P9="","",IF(D9="M",VLOOKUP((P9),Barèmes!$C$6:$D$84,2),VLOOKUP((P9),Barèmes!$A$6:$B$84,2)))</f>
      </c>
      <c r="R9" s="82">
        <f>IF(O9="","",IF(D9="m",VLOOKUP(O9,Barèmes!$H$6:$I$84,2),VLOOKUP(AVERAGE(O9),Barèmes!$F$6:$G$84,2)))</f>
      </c>
      <c r="S9" s="80">
        <f>IF(O9="","",IF(M9="","",VLOOKUP(ABS(M9-O9),Barèmes!$K$5:$L$15,2)))</f>
      </c>
      <c r="T9" s="88">
        <f t="shared" si="4"/>
      </c>
    </row>
    <row r="10" spans="2:20" s="2" customFormat="1" ht="13.5" customHeight="1">
      <c r="B10" s="59"/>
      <c r="C10" s="60"/>
      <c r="D10" s="60"/>
      <c r="E10" s="62"/>
      <c r="F10" s="91">
        <f t="shared" si="0"/>
      </c>
      <c r="G10" s="63"/>
      <c r="H10" s="94"/>
      <c r="I10" s="94"/>
      <c r="J10" s="94"/>
      <c r="K10" s="64"/>
      <c r="L10" s="64"/>
      <c r="M10" s="64"/>
      <c r="N10" s="97">
        <f t="shared" si="1"/>
      </c>
      <c r="O10" s="81">
        <f t="shared" si="2"/>
      </c>
      <c r="P10" s="81">
        <f t="shared" si="3"/>
      </c>
      <c r="Q10" s="82">
        <f>IF(P10="","",IF(D10="M",VLOOKUP((P10),Barèmes!$C$6:$D$84,2),VLOOKUP((P10),Barèmes!$A$6:$B$84,2)))</f>
      </c>
      <c r="R10" s="82">
        <f>IF(O10="","",IF(D10="m",VLOOKUP(O10,Barèmes!$H$6:$I$84,2),VLOOKUP(AVERAGE(O10),Barèmes!$F$6:$G$84,2)))</f>
      </c>
      <c r="S10" s="80">
        <f>IF(O10="","",IF(M10="","",VLOOKUP(ABS(M10-O10),Barèmes!$K$5:$L$15,2)))</f>
      </c>
      <c r="T10" s="88">
        <f t="shared" si="4"/>
      </c>
    </row>
    <row r="11" spans="2:20" s="2" customFormat="1" ht="13.5" customHeight="1">
      <c r="B11" s="59"/>
      <c r="C11" s="60"/>
      <c r="D11" s="60"/>
      <c r="E11" s="62"/>
      <c r="F11" s="91">
        <f t="shared" si="0"/>
      </c>
      <c r="G11" s="63"/>
      <c r="H11" s="94"/>
      <c r="I11" s="94"/>
      <c r="J11" s="94"/>
      <c r="K11" s="64"/>
      <c r="L11" s="64"/>
      <c r="M11" s="64"/>
      <c r="N11" s="97">
        <f t="shared" si="1"/>
      </c>
      <c r="O11" s="81">
        <f t="shared" si="2"/>
      </c>
      <c r="P11" s="81">
        <f t="shared" si="3"/>
      </c>
      <c r="Q11" s="82">
        <f>IF(P11="","",IF(D11="M",VLOOKUP((P11),Barèmes!$C$6:$D$84,2),VLOOKUP((P11),Barèmes!$A$6:$B$84,2)))</f>
      </c>
      <c r="R11" s="82">
        <f>IF(O11="","",IF(D11="m",VLOOKUP(O11,Barèmes!$H$6:$I$84,2),VLOOKUP(AVERAGE(O11),Barèmes!$F$6:$G$84,2)))</f>
      </c>
      <c r="S11" s="80">
        <f>IF(O11="","",IF(M11="","",VLOOKUP(ABS(M11-O11),Barèmes!$K$5:$L$15,2)))</f>
      </c>
      <c r="T11" s="88">
        <f t="shared" si="4"/>
      </c>
    </row>
    <row r="12" spans="2:20" s="2" customFormat="1" ht="13.5" customHeight="1">
      <c r="B12" s="59"/>
      <c r="C12" s="60"/>
      <c r="D12" s="60"/>
      <c r="E12" s="62"/>
      <c r="F12" s="91">
        <f t="shared" si="0"/>
      </c>
      <c r="G12" s="63"/>
      <c r="H12" s="94"/>
      <c r="I12" s="94"/>
      <c r="J12" s="94"/>
      <c r="K12" s="64"/>
      <c r="L12" s="64"/>
      <c r="M12" s="64"/>
      <c r="N12" s="97">
        <f t="shared" si="1"/>
      </c>
      <c r="O12" s="81">
        <f t="shared" si="2"/>
      </c>
      <c r="P12" s="81">
        <f t="shared" si="3"/>
      </c>
      <c r="Q12" s="82">
        <f>IF(P12="","",IF(D12="M",VLOOKUP((P12),Barèmes!$C$6:$D$84,2),VLOOKUP((P12),Barèmes!$A$6:$B$84,2)))</f>
      </c>
      <c r="R12" s="82">
        <f>IF(O12="","",IF(D12="m",VLOOKUP(O12,Barèmes!$H$6:$I$84,2),VLOOKUP(AVERAGE(O12),Barèmes!$F$6:$G$84,2)))</f>
      </c>
      <c r="S12" s="80">
        <f>IF(O12="","",IF(M12="","",VLOOKUP(ABS(M12-O12),Barèmes!$K$5:$L$15,2)))</f>
      </c>
      <c r="T12" s="88">
        <f t="shared" si="4"/>
      </c>
    </row>
    <row r="13" spans="2:20" s="2" customFormat="1" ht="13.5" customHeight="1">
      <c r="B13" s="59"/>
      <c r="C13" s="60"/>
      <c r="D13" s="60"/>
      <c r="E13" s="62"/>
      <c r="F13" s="91">
        <f t="shared" si="0"/>
      </c>
      <c r="G13" s="63"/>
      <c r="H13" s="94"/>
      <c r="I13" s="94"/>
      <c r="J13" s="94"/>
      <c r="K13" s="64"/>
      <c r="L13" s="64"/>
      <c r="M13" s="64"/>
      <c r="N13" s="97">
        <f t="shared" si="1"/>
      </c>
      <c r="O13" s="81">
        <f t="shared" si="2"/>
      </c>
      <c r="P13" s="81">
        <f t="shared" si="3"/>
      </c>
      <c r="Q13" s="82">
        <f>IF(P13="","",IF(D13="M",VLOOKUP((P13),Barèmes!$C$6:$D$84,2),VLOOKUP((P13),Barèmes!$A$6:$B$84,2)))</f>
      </c>
      <c r="R13" s="82">
        <f>IF(O13="","",IF(D13="m",VLOOKUP(O13,Barèmes!$H$6:$I$84,2),VLOOKUP(AVERAGE(O13),Barèmes!$F$6:$G$84,2)))</f>
      </c>
      <c r="S13" s="80">
        <f>IF(O13="","",IF(M13="","",VLOOKUP(ABS(M13-O13),Barèmes!$K$5:$L$15,2)))</f>
      </c>
      <c r="T13" s="88">
        <f t="shared" si="4"/>
      </c>
    </row>
    <row r="14" spans="2:20" s="2" customFormat="1" ht="13.5" customHeight="1">
      <c r="B14" s="59"/>
      <c r="C14" s="60"/>
      <c r="D14" s="60"/>
      <c r="E14" s="62"/>
      <c r="F14" s="91">
        <f t="shared" si="0"/>
      </c>
      <c r="G14" s="63"/>
      <c r="H14" s="94"/>
      <c r="I14" s="94"/>
      <c r="J14" s="94"/>
      <c r="K14" s="64"/>
      <c r="L14" s="64"/>
      <c r="M14" s="64"/>
      <c r="N14" s="97">
        <f t="shared" si="1"/>
      </c>
      <c r="O14" s="81">
        <f t="shared" si="2"/>
      </c>
      <c r="P14" s="81">
        <f t="shared" si="3"/>
      </c>
      <c r="Q14" s="82">
        <f>IF(P14="","",IF(D14="M",VLOOKUP((P14),Barèmes!$C$6:$D$84,2),VLOOKUP((P14),Barèmes!$A$6:$B$84,2)))</f>
      </c>
      <c r="R14" s="82">
        <f>IF(O14="","",IF(D14="m",VLOOKUP(O14,Barèmes!$H$6:$I$84,2),VLOOKUP(AVERAGE(O14),Barèmes!$F$6:$G$84,2)))</f>
      </c>
      <c r="S14" s="80">
        <f>IF(O14="","",IF(M14="","",VLOOKUP(ABS(M14-O14),Barèmes!$K$5:$L$15,2)))</f>
      </c>
      <c r="T14" s="88">
        <f t="shared" si="4"/>
      </c>
    </row>
    <row r="15" spans="2:20" s="2" customFormat="1" ht="13.5" customHeight="1">
      <c r="B15" s="59"/>
      <c r="C15" s="60"/>
      <c r="D15" s="60"/>
      <c r="E15" s="62"/>
      <c r="F15" s="91">
        <f t="shared" si="0"/>
      </c>
      <c r="G15" s="63"/>
      <c r="H15" s="94"/>
      <c r="I15" s="94"/>
      <c r="J15" s="94"/>
      <c r="K15" s="64"/>
      <c r="L15" s="64"/>
      <c r="M15" s="64"/>
      <c r="N15" s="97">
        <f t="shared" si="1"/>
      </c>
      <c r="O15" s="81">
        <f t="shared" si="2"/>
      </c>
      <c r="P15" s="81">
        <f t="shared" si="3"/>
      </c>
      <c r="Q15" s="82">
        <f>IF(P15="","",IF(D15="M",VLOOKUP((P15),Barèmes!$C$6:$D$84,2),VLOOKUP((P15),Barèmes!$A$6:$B$84,2)))</f>
      </c>
      <c r="R15" s="82">
        <f>IF(O15="","",IF(D15="m",VLOOKUP(O15,Barèmes!$H$6:$I$84,2),VLOOKUP(AVERAGE(O15),Barèmes!$F$6:$G$84,2)))</f>
      </c>
      <c r="S15" s="80">
        <f>IF(O15="","",IF(M15="","",VLOOKUP(ABS(M15-O15),Barèmes!$K$5:$L$15,2)))</f>
      </c>
      <c r="T15" s="88">
        <f t="shared" si="4"/>
      </c>
    </row>
    <row r="16" spans="2:20" s="2" customFormat="1" ht="13.5" customHeight="1">
      <c r="B16" s="59"/>
      <c r="C16" s="60"/>
      <c r="D16" s="60"/>
      <c r="E16" s="62"/>
      <c r="F16" s="91">
        <f t="shared" si="0"/>
      </c>
      <c r="G16" s="63"/>
      <c r="H16" s="94"/>
      <c r="I16" s="94"/>
      <c r="J16" s="94"/>
      <c r="K16" s="64"/>
      <c r="L16" s="64"/>
      <c r="M16" s="64"/>
      <c r="N16" s="97">
        <f t="shared" si="1"/>
      </c>
      <c r="O16" s="81">
        <f t="shared" si="2"/>
      </c>
      <c r="P16" s="81">
        <f t="shared" si="3"/>
      </c>
      <c r="Q16" s="82">
        <f>IF(P16="","",IF(D16="M",VLOOKUP((P16),Barèmes!$C$6:$D$84,2),VLOOKUP((P16),Barèmes!$A$6:$B$84,2)))</f>
      </c>
      <c r="R16" s="82">
        <f>IF(O16="","",IF(D16="m",VLOOKUP(O16,Barèmes!$H$6:$I$84,2),VLOOKUP(AVERAGE(O16),Barèmes!$F$6:$G$84,2)))</f>
      </c>
      <c r="S16" s="80">
        <f>IF(O16="","",IF(M16="","",VLOOKUP(ABS(M16-O16),Barèmes!$K$5:$L$15,2)))</f>
      </c>
      <c r="T16" s="88">
        <f t="shared" si="4"/>
      </c>
    </row>
    <row r="17" spans="2:20" s="2" customFormat="1" ht="13.5" customHeight="1">
      <c r="B17" s="59"/>
      <c r="C17" s="60"/>
      <c r="D17" s="60"/>
      <c r="E17" s="62"/>
      <c r="F17" s="91">
        <f t="shared" si="0"/>
      </c>
      <c r="G17" s="63"/>
      <c r="H17" s="94"/>
      <c r="I17" s="94"/>
      <c r="J17" s="94"/>
      <c r="K17" s="64"/>
      <c r="L17" s="64"/>
      <c r="M17" s="64"/>
      <c r="N17" s="97">
        <f t="shared" si="1"/>
      </c>
      <c r="O17" s="81">
        <f t="shared" si="2"/>
      </c>
      <c r="P17" s="81">
        <f t="shared" si="3"/>
      </c>
      <c r="Q17" s="82">
        <f>IF(P17="","",IF(D17="M",VLOOKUP((P17),Barèmes!$C$6:$D$84,2),VLOOKUP((P17),Barèmes!$A$6:$B$84,2)))</f>
      </c>
      <c r="R17" s="82">
        <f>IF(O17="","",IF(D17="m",VLOOKUP(O17,Barèmes!$H$6:$I$84,2),VLOOKUP(AVERAGE(O17),Barèmes!$F$6:$G$84,2)))</f>
      </c>
      <c r="S17" s="80">
        <f>IF(O17="","",IF(M17="","",VLOOKUP(ABS(M17-O17),Barèmes!$K$5:$L$15,2)))</f>
      </c>
      <c r="T17" s="88">
        <f t="shared" si="4"/>
      </c>
    </row>
    <row r="18" spans="2:20" s="2" customFormat="1" ht="13.5" customHeight="1">
      <c r="B18" s="59"/>
      <c r="C18" s="60"/>
      <c r="D18" s="60"/>
      <c r="E18" s="62"/>
      <c r="F18" s="91">
        <f t="shared" si="0"/>
      </c>
      <c r="G18" s="63"/>
      <c r="H18" s="94"/>
      <c r="I18" s="94"/>
      <c r="J18" s="94"/>
      <c r="K18" s="64"/>
      <c r="L18" s="64"/>
      <c r="M18" s="64"/>
      <c r="N18" s="97">
        <f t="shared" si="1"/>
      </c>
      <c r="O18" s="81">
        <f t="shared" si="2"/>
      </c>
      <c r="P18" s="81">
        <f t="shared" si="3"/>
      </c>
      <c r="Q18" s="82">
        <f>IF(P18="","",IF(D18="M",VLOOKUP((P18),Barèmes!$C$6:$D$84,2),VLOOKUP((P18),Barèmes!$A$6:$B$84,2)))</f>
      </c>
      <c r="R18" s="82">
        <f>IF(O18="","",IF(D18="m",VLOOKUP(O18,Barèmes!$H$6:$I$84,2),VLOOKUP(AVERAGE(O18),Barèmes!$F$6:$G$84,2)))</f>
      </c>
      <c r="S18" s="80">
        <f>IF(O18="","",IF(M18="","",VLOOKUP(ABS(M18-O18),Barèmes!$K$5:$L$15,2)))</f>
      </c>
      <c r="T18" s="88">
        <f t="shared" si="4"/>
      </c>
    </row>
    <row r="19" spans="2:20" s="2" customFormat="1" ht="13.5" customHeight="1">
      <c r="B19" s="59"/>
      <c r="C19" s="60"/>
      <c r="D19" s="61"/>
      <c r="E19" s="62"/>
      <c r="F19" s="91">
        <f t="shared" si="0"/>
      </c>
      <c r="G19" s="63"/>
      <c r="H19" s="94"/>
      <c r="I19" s="94"/>
      <c r="J19" s="94"/>
      <c r="K19" s="64"/>
      <c r="L19" s="64"/>
      <c r="M19" s="64"/>
      <c r="N19" s="97">
        <f t="shared" si="1"/>
      </c>
      <c r="O19" s="81">
        <f t="shared" si="2"/>
      </c>
      <c r="P19" s="81">
        <f t="shared" si="3"/>
      </c>
      <c r="Q19" s="82">
        <f>IF(P19="","",IF(D19="M",VLOOKUP((P19),Barèmes!$C$6:$D$84,2),VLOOKUP((P19),Barèmes!$A$6:$B$84,2)))</f>
      </c>
      <c r="R19" s="82">
        <f>IF(O19="","",IF(D19="m",VLOOKUP(O19,Barèmes!$H$6:$I$84,2),VLOOKUP(AVERAGE(O19),Barèmes!$F$6:$G$84,2)))</f>
      </c>
      <c r="S19" s="80">
        <f>IF(O19="","",IF(M19="","",VLOOKUP(ABS(M19-O19),Barèmes!$K$5:$L$15,2)))</f>
      </c>
      <c r="T19" s="88">
        <f t="shared" si="4"/>
      </c>
    </row>
    <row r="20" spans="2:20" s="2" customFormat="1" ht="13.5" customHeight="1">
      <c r="B20" s="59"/>
      <c r="C20" s="60"/>
      <c r="D20" s="60"/>
      <c r="E20" s="62"/>
      <c r="F20" s="91">
        <f t="shared" si="0"/>
      </c>
      <c r="G20" s="63"/>
      <c r="H20" s="94"/>
      <c r="I20" s="94"/>
      <c r="J20" s="94"/>
      <c r="K20" s="64"/>
      <c r="L20" s="64"/>
      <c r="M20" s="64"/>
      <c r="N20" s="97">
        <f t="shared" si="1"/>
      </c>
      <c r="O20" s="81">
        <f t="shared" si="2"/>
      </c>
      <c r="P20" s="81">
        <f t="shared" si="3"/>
      </c>
      <c r="Q20" s="82">
        <f>IF(P20="","",IF(D20="M",VLOOKUP((P20),Barèmes!$C$6:$D$84,2),VLOOKUP((P20),Barèmes!$A$6:$B$84,2)))</f>
      </c>
      <c r="R20" s="82">
        <f>IF(O20="","",IF(D20="m",VLOOKUP(O20,Barèmes!$H$6:$I$84,2),VLOOKUP(AVERAGE(O20),Barèmes!$F$6:$G$84,2)))</f>
      </c>
      <c r="S20" s="80">
        <f>IF(O20="","",IF(M20="","",VLOOKUP(ABS(M20-O20),Barèmes!$K$5:$L$15,2)))</f>
      </c>
      <c r="T20" s="88">
        <f t="shared" si="4"/>
      </c>
    </row>
    <row r="21" spans="2:20" s="2" customFormat="1" ht="13.5" customHeight="1">
      <c r="B21" s="59"/>
      <c r="C21" s="60"/>
      <c r="D21" s="60"/>
      <c r="E21" s="62"/>
      <c r="F21" s="91">
        <f t="shared" si="0"/>
      </c>
      <c r="G21" s="63"/>
      <c r="H21" s="94"/>
      <c r="I21" s="94"/>
      <c r="J21" s="94"/>
      <c r="K21" s="64"/>
      <c r="L21" s="64"/>
      <c r="M21" s="64"/>
      <c r="N21" s="97">
        <f t="shared" si="1"/>
      </c>
      <c r="O21" s="81">
        <f t="shared" si="2"/>
      </c>
      <c r="P21" s="81">
        <f t="shared" si="3"/>
      </c>
      <c r="Q21" s="82">
        <f>IF(P21="","",IF(D21="M",VLOOKUP((P21),Barèmes!$C$6:$D$84,2),VLOOKUP((P21),Barèmes!$A$6:$B$84,2)))</f>
      </c>
      <c r="R21" s="82">
        <f>IF(O21="","",IF(D21="m",VLOOKUP(O21,Barèmes!$H$6:$I$84,2),VLOOKUP(AVERAGE(O21),Barèmes!$F$6:$G$84,2)))</f>
      </c>
      <c r="S21" s="80">
        <f>IF(O21="","",IF(M21="","",VLOOKUP(ABS(M21-O21),Barèmes!$K$5:$L$15,2)))</f>
      </c>
      <c r="T21" s="88">
        <f t="shared" si="4"/>
      </c>
    </row>
    <row r="22" spans="2:20" s="2" customFormat="1" ht="13.5" customHeight="1">
      <c r="B22" s="59"/>
      <c r="C22" s="60"/>
      <c r="D22" s="60"/>
      <c r="E22" s="62"/>
      <c r="F22" s="91">
        <f t="shared" si="0"/>
      </c>
      <c r="G22" s="63"/>
      <c r="H22" s="94"/>
      <c r="I22" s="94"/>
      <c r="J22" s="94"/>
      <c r="K22" s="64"/>
      <c r="L22" s="64"/>
      <c r="M22" s="64"/>
      <c r="N22" s="97">
        <f t="shared" si="1"/>
      </c>
      <c r="O22" s="81">
        <f t="shared" si="2"/>
      </c>
      <c r="P22" s="81">
        <f t="shared" si="3"/>
      </c>
      <c r="Q22" s="82">
        <f>IF(P22="","",IF(D22="M",VLOOKUP((P22),Barèmes!$C$6:$D$84,2),VLOOKUP((P22),Barèmes!$A$6:$B$84,2)))</f>
      </c>
      <c r="R22" s="82">
        <f>IF(O22="","",IF(D22="m",VLOOKUP(O22,Barèmes!$H$6:$I$84,2),VLOOKUP(AVERAGE(O22),Barèmes!$F$6:$G$84,2)))</f>
      </c>
      <c r="S22" s="80">
        <f>IF(O22="","",IF(M22="","",VLOOKUP(ABS(M22-O22),Barèmes!$K$5:$L$15,2)))</f>
      </c>
      <c r="T22" s="88">
        <f t="shared" si="4"/>
      </c>
    </row>
    <row r="23" spans="2:20" s="2" customFormat="1" ht="13.5" customHeight="1">
      <c r="B23" s="59"/>
      <c r="C23" s="60"/>
      <c r="D23" s="60"/>
      <c r="E23" s="62"/>
      <c r="F23" s="91">
        <f t="shared" si="0"/>
      </c>
      <c r="G23" s="63"/>
      <c r="H23" s="94"/>
      <c r="I23" s="94"/>
      <c r="J23" s="94"/>
      <c r="K23" s="64"/>
      <c r="L23" s="64"/>
      <c r="M23" s="64"/>
      <c r="N23" s="97">
        <f t="shared" si="1"/>
      </c>
      <c r="O23" s="81">
        <f t="shared" si="2"/>
      </c>
      <c r="P23" s="81">
        <f t="shared" si="3"/>
      </c>
      <c r="Q23" s="82">
        <f>IF(P23="","",IF(D23="M",VLOOKUP((P23),Barèmes!$C$6:$D$84,2),VLOOKUP((P23),Barèmes!$A$6:$B$84,2)))</f>
      </c>
      <c r="R23" s="82">
        <f>IF(O23="","",IF(D23="m",VLOOKUP(O23,Barèmes!$H$6:$I$84,2),VLOOKUP(AVERAGE(O23),Barèmes!$F$6:$G$84,2)))</f>
      </c>
      <c r="S23" s="80">
        <f>IF(O23="","",IF(M23="","",VLOOKUP(ABS(M23-O23),Barèmes!$K$5:$L$15,2)))</f>
      </c>
      <c r="T23" s="88">
        <f t="shared" si="4"/>
      </c>
    </row>
    <row r="24" spans="2:20" s="2" customFormat="1" ht="13.5" customHeight="1">
      <c r="B24" s="59"/>
      <c r="C24" s="60"/>
      <c r="D24" s="60"/>
      <c r="E24" s="62"/>
      <c r="F24" s="91">
        <f t="shared" si="0"/>
      </c>
      <c r="G24" s="63"/>
      <c r="H24" s="94"/>
      <c r="I24" s="94"/>
      <c r="J24" s="94"/>
      <c r="K24" s="64"/>
      <c r="L24" s="64"/>
      <c r="M24" s="64"/>
      <c r="N24" s="97">
        <f t="shared" si="1"/>
      </c>
      <c r="O24" s="81">
        <f t="shared" si="2"/>
      </c>
      <c r="P24" s="81">
        <f t="shared" si="3"/>
      </c>
      <c r="Q24" s="82">
        <f>IF(P24="","",IF(D24="M",VLOOKUP((P24),Barèmes!$C$6:$D$84,2),VLOOKUP((P24),Barèmes!$A$6:$B$84,2)))</f>
      </c>
      <c r="R24" s="82">
        <f>IF(O24="","",IF(D24="m",VLOOKUP(O24,Barèmes!$H$6:$I$84,2),VLOOKUP(AVERAGE(O24),Barèmes!$F$6:$G$84,2)))</f>
      </c>
      <c r="S24" s="80">
        <f>IF(O24="","",IF(M24="","",VLOOKUP(ABS(M24-O24),Barèmes!$K$5:$L$15,2)))</f>
      </c>
      <c r="T24" s="88">
        <f t="shared" si="4"/>
      </c>
    </row>
    <row r="25" spans="2:20" s="2" customFormat="1" ht="13.5" customHeight="1">
      <c r="B25" s="59"/>
      <c r="C25" s="60"/>
      <c r="D25" s="60"/>
      <c r="E25" s="62"/>
      <c r="F25" s="91">
        <f t="shared" si="0"/>
      </c>
      <c r="G25" s="63"/>
      <c r="H25" s="94"/>
      <c r="I25" s="94"/>
      <c r="J25" s="94"/>
      <c r="K25" s="64"/>
      <c r="L25" s="64"/>
      <c r="M25" s="64"/>
      <c r="N25" s="97">
        <f t="shared" si="1"/>
      </c>
      <c r="O25" s="81">
        <f t="shared" si="2"/>
      </c>
      <c r="P25" s="81">
        <f t="shared" si="3"/>
      </c>
      <c r="Q25" s="82">
        <f>IF(P25="","",IF(D25="M",VLOOKUP((P25),Barèmes!$C$6:$D$84,2),VLOOKUP((P25),Barèmes!$A$6:$B$84,2)))</f>
      </c>
      <c r="R25" s="82">
        <f>IF(O25="","",IF(D25="m",VLOOKUP(O25,Barèmes!$H$6:$I$84,2),VLOOKUP(AVERAGE(O25),Barèmes!$F$6:$G$84,2)))</f>
      </c>
      <c r="S25" s="80">
        <f>IF(O25="","",IF(M25="","",VLOOKUP(ABS(M25-O25),Barèmes!$K$5:$L$15,2)))</f>
      </c>
      <c r="T25" s="88">
        <f t="shared" si="4"/>
      </c>
    </row>
    <row r="26" spans="2:20" s="2" customFormat="1" ht="13.5" customHeight="1">
      <c r="B26" s="59"/>
      <c r="C26" s="60"/>
      <c r="D26" s="60"/>
      <c r="E26" s="62"/>
      <c r="F26" s="91">
        <f t="shared" si="0"/>
      </c>
      <c r="G26" s="63"/>
      <c r="H26" s="94"/>
      <c r="I26" s="94"/>
      <c r="J26" s="94"/>
      <c r="K26" s="64"/>
      <c r="L26" s="64"/>
      <c r="M26" s="64"/>
      <c r="N26" s="97">
        <f t="shared" si="1"/>
      </c>
      <c r="O26" s="81">
        <f t="shared" si="2"/>
      </c>
      <c r="P26" s="81">
        <f t="shared" si="3"/>
      </c>
      <c r="Q26" s="82">
        <f>IF(P26="","",IF(D26="M",VLOOKUP((P26),Barèmes!$C$6:$D$84,2),VLOOKUP((P26),Barèmes!$A$6:$B$84,2)))</f>
      </c>
      <c r="R26" s="82">
        <f>IF(O26="","",IF(D26="m",VLOOKUP(O26,Barèmes!$H$6:$I$84,2),VLOOKUP(AVERAGE(O26),Barèmes!$F$6:$G$84,2)))</f>
      </c>
      <c r="S26" s="80">
        <f>IF(O26="","",IF(M26="","",VLOOKUP(ABS(M26-O26),Barèmes!$K$5:$L$15,2)))</f>
      </c>
      <c r="T26" s="88">
        <f t="shared" si="4"/>
      </c>
    </row>
    <row r="27" spans="2:20" s="2" customFormat="1" ht="13.5" customHeight="1">
      <c r="B27" s="59"/>
      <c r="C27" s="60"/>
      <c r="D27" s="60"/>
      <c r="E27" s="62"/>
      <c r="F27" s="91">
        <f t="shared" si="0"/>
      </c>
      <c r="G27" s="63"/>
      <c r="H27" s="94"/>
      <c r="I27" s="94"/>
      <c r="J27" s="94"/>
      <c r="K27" s="64"/>
      <c r="L27" s="64"/>
      <c r="M27" s="64"/>
      <c r="N27" s="97">
        <f t="shared" si="1"/>
      </c>
      <c r="O27" s="81">
        <f t="shared" si="2"/>
      </c>
      <c r="P27" s="81">
        <f t="shared" si="3"/>
      </c>
      <c r="Q27" s="82">
        <f>IF(P27="","",IF(D27="M",VLOOKUP((P27),Barèmes!$C$6:$D$84,2),VLOOKUP((P27),Barèmes!$A$6:$B$84,2)))</f>
      </c>
      <c r="R27" s="82">
        <f>IF(O27="","",IF(D27="m",VLOOKUP(O27,Barèmes!$H$6:$I$84,2),VLOOKUP(AVERAGE(O27),Barèmes!$F$6:$G$84,2)))</f>
      </c>
      <c r="S27" s="80">
        <f>IF(O27="","",IF(M27="","",VLOOKUP(ABS(M27-O27),Barèmes!$K$5:$L$15,2)))</f>
      </c>
      <c r="T27" s="88">
        <f t="shared" si="4"/>
      </c>
    </row>
    <row r="28" spans="2:20" s="2" customFormat="1" ht="13.5" customHeight="1">
      <c r="B28" s="59"/>
      <c r="C28" s="60"/>
      <c r="D28" s="60"/>
      <c r="E28" s="62"/>
      <c r="F28" s="91">
        <f t="shared" si="0"/>
      </c>
      <c r="G28" s="63"/>
      <c r="H28" s="94"/>
      <c r="I28" s="94"/>
      <c r="J28" s="94"/>
      <c r="K28" s="64"/>
      <c r="L28" s="64"/>
      <c r="M28" s="64"/>
      <c r="N28" s="97">
        <f t="shared" si="1"/>
      </c>
      <c r="O28" s="81">
        <f t="shared" si="2"/>
      </c>
      <c r="P28" s="81">
        <f t="shared" si="3"/>
      </c>
      <c r="Q28" s="82">
        <f>IF(P28="","",IF(D28="M",VLOOKUP((P28),Barèmes!$C$6:$D$84,2),VLOOKUP((P28),Barèmes!$A$6:$B$84,2)))</f>
      </c>
      <c r="R28" s="82">
        <f>IF(O28="","",IF(D28="m",VLOOKUP(O28,Barèmes!$H$6:$I$84,2),VLOOKUP(AVERAGE(O28),Barèmes!$F$6:$G$84,2)))</f>
      </c>
      <c r="S28" s="80">
        <f>IF(O28="","",IF(M28="","",VLOOKUP(ABS(M28-O28),Barèmes!$K$5:$L$15,2)))</f>
      </c>
      <c r="T28" s="88">
        <f t="shared" si="4"/>
      </c>
    </row>
    <row r="29" spans="2:20" s="2" customFormat="1" ht="13.5" customHeight="1">
      <c r="B29" s="59"/>
      <c r="C29" s="60"/>
      <c r="D29" s="60"/>
      <c r="E29" s="62"/>
      <c r="F29" s="91">
        <f t="shared" si="0"/>
      </c>
      <c r="G29" s="63"/>
      <c r="H29" s="94"/>
      <c r="I29" s="94"/>
      <c r="J29" s="94"/>
      <c r="K29" s="64"/>
      <c r="L29" s="64"/>
      <c r="M29" s="64"/>
      <c r="N29" s="97">
        <f t="shared" si="1"/>
      </c>
      <c r="O29" s="81">
        <f t="shared" si="2"/>
      </c>
      <c r="P29" s="81">
        <f t="shared" si="3"/>
      </c>
      <c r="Q29" s="82">
        <f>IF(P29="","",IF(D29="M",VLOOKUP((P29),Barèmes!$C$6:$D$84,2),VLOOKUP((P29),Barèmes!$A$6:$B$84,2)))</f>
      </c>
      <c r="R29" s="82">
        <f>IF(O29="","",IF(D29="m",VLOOKUP(O29,Barèmes!$H$6:$I$84,2),VLOOKUP(AVERAGE(O29),Barèmes!$F$6:$G$84,2)))</f>
      </c>
      <c r="S29" s="80">
        <f>IF(O29="","",IF(M29="","",VLOOKUP(ABS(M29-O29),Barèmes!$K$5:$L$15,2)))</f>
      </c>
      <c r="T29" s="88">
        <f t="shared" si="4"/>
      </c>
    </row>
    <row r="30" spans="2:20" s="2" customFormat="1" ht="13.5" customHeight="1">
      <c r="B30" s="59"/>
      <c r="C30" s="60"/>
      <c r="D30" s="60"/>
      <c r="E30" s="62"/>
      <c r="F30" s="91">
        <f t="shared" si="0"/>
      </c>
      <c r="G30" s="63"/>
      <c r="H30" s="94"/>
      <c r="I30" s="94"/>
      <c r="J30" s="94"/>
      <c r="K30" s="64"/>
      <c r="L30" s="64"/>
      <c r="M30" s="64"/>
      <c r="N30" s="97">
        <f t="shared" si="1"/>
      </c>
      <c r="O30" s="81">
        <f t="shared" si="2"/>
      </c>
      <c r="P30" s="81">
        <f t="shared" si="3"/>
      </c>
      <c r="Q30" s="82">
        <f>IF(P30="","",IF(D30="M",VLOOKUP((P30),Barèmes!$C$6:$D$84,2),VLOOKUP((P30),Barèmes!$A$6:$B$84,2)))</f>
      </c>
      <c r="R30" s="82">
        <f>IF(O30="","",IF(D30="m",VLOOKUP(O30,Barèmes!$H$6:$I$84,2),VLOOKUP(AVERAGE(O30),Barèmes!$F$6:$G$84,2)))</f>
      </c>
      <c r="S30" s="80">
        <f>IF(O30="","",IF(M30="","",VLOOKUP(ABS(M30-O30),Barèmes!$K$5:$L$15,2)))</f>
      </c>
      <c r="T30" s="88">
        <f t="shared" si="4"/>
      </c>
    </row>
    <row r="31" spans="2:20" s="2" customFormat="1" ht="13.5" customHeight="1">
      <c r="B31" s="59"/>
      <c r="C31" s="60"/>
      <c r="D31" s="60"/>
      <c r="E31" s="62"/>
      <c r="F31" s="91">
        <f t="shared" si="0"/>
      </c>
      <c r="G31" s="63"/>
      <c r="H31" s="94"/>
      <c r="I31" s="94"/>
      <c r="J31" s="94"/>
      <c r="K31" s="64"/>
      <c r="L31" s="64"/>
      <c r="M31" s="64"/>
      <c r="N31" s="97">
        <f t="shared" si="1"/>
      </c>
      <c r="O31" s="81">
        <f t="shared" si="2"/>
      </c>
      <c r="P31" s="81">
        <f t="shared" si="3"/>
      </c>
      <c r="Q31" s="82">
        <f>IF(P31="","",IF(D31="M",VLOOKUP((P31),Barèmes!$C$6:$D$84,2),VLOOKUP((P31),Barèmes!$A$6:$B$84,2)))</f>
      </c>
      <c r="R31" s="82">
        <f>IF(O31="","",IF(D31="m",VLOOKUP(O31,Barèmes!$H$6:$I$84,2),VLOOKUP(AVERAGE(O31),Barèmes!$F$6:$G$84,2)))</f>
      </c>
      <c r="S31" s="80">
        <f>IF(O31="","",IF(M31="","",VLOOKUP(ABS(M31-O31),Barèmes!$K$5:$L$15,2)))</f>
      </c>
      <c r="T31" s="88">
        <f t="shared" si="4"/>
      </c>
    </row>
    <row r="32" spans="2:20" s="2" customFormat="1" ht="13.5" customHeight="1">
      <c r="B32" s="59"/>
      <c r="C32" s="60"/>
      <c r="D32" s="60"/>
      <c r="E32" s="62"/>
      <c r="F32" s="91">
        <f t="shared" si="0"/>
      </c>
      <c r="G32" s="63"/>
      <c r="H32" s="94"/>
      <c r="I32" s="94"/>
      <c r="J32" s="94"/>
      <c r="K32" s="64"/>
      <c r="L32" s="64"/>
      <c r="M32" s="64"/>
      <c r="N32" s="97">
        <f t="shared" si="1"/>
      </c>
      <c r="O32" s="81">
        <f t="shared" si="2"/>
      </c>
      <c r="P32" s="81">
        <f t="shared" si="3"/>
      </c>
      <c r="Q32" s="82">
        <f>IF(P32="","",IF(D32="M",VLOOKUP((P32),Barèmes!$C$6:$D$84,2),VLOOKUP((P32),Barèmes!$A$6:$B$84,2)))</f>
      </c>
      <c r="R32" s="82">
        <f>IF(O32="","",IF(D32="m",VLOOKUP(O32,Barèmes!$H$6:$I$84,2),VLOOKUP(AVERAGE(O32),Barèmes!$F$6:$G$84,2)))</f>
      </c>
      <c r="S32" s="80">
        <f>IF(O32="","",IF(M32="","",VLOOKUP(ABS(M32-O32),Barèmes!$K$5:$L$15,2)))</f>
      </c>
      <c r="T32" s="88">
        <f t="shared" si="4"/>
      </c>
    </row>
    <row r="33" spans="2:20" s="2" customFormat="1" ht="13.5" customHeight="1">
      <c r="B33" s="59"/>
      <c r="C33" s="60"/>
      <c r="D33" s="60"/>
      <c r="E33" s="62"/>
      <c r="F33" s="91">
        <f t="shared" si="0"/>
      </c>
      <c r="G33" s="63"/>
      <c r="H33" s="94"/>
      <c r="I33" s="94"/>
      <c r="J33" s="94"/>
      <c r="K33" s="64"/>
      <c r="L33" s="64"/>
      <c r="M33" s="64"/>
      <c r="N33" s="97">
        <f t="shared" si="1"/>
      </c>
      <c r="O33" s="81">
        <f t="shared" si="2"/>
      </c>
      <c r="P33" s="81">
        <f t="shared" si="3"/>
      </c>
      <c r="Q33" s="82">
        <f>IF(P33="","",IF(D33="M",VLOOKUP((P33),Barèmes!$C$6:$D$84,2),VLOOKUP((P33),Barèmes!$A$6:$B$84,2)))</f>
      </c>
      <c r="R33" s="82">
        <f>IF(O33="","",IF(D33="m",VLOOKUP(O33,Barèmes!$H$6:$I$84,2),VLOOKUP(AVERAGE(O33),Barèmes!$F$6:$G$84,2)))</f>
      </c>
      <c r="S33" s="80">
        <f>IF(O33="","",IF(M33="","",VLOOKUP(ABS(M33-O33),Barèmes!$K$5:$L$15,2)))</f>
      </c>
      <c r="T33" s="88">
        <f t="shared" si="4"/>
      </c>
    </row>
    <row r="34" spans="2:20" s="2" customFormat="1" ht="13.5" customHeight="1">
      <c r="B34" s="59"/>
      <c r="C34" s="60"/>
      <c r="D34" s="60"/>
      <c r="E34" s="62"/>
      <c r="F34" s="91">
        <f t="shared" si="0"/>
      </c>
      <c r="G34" s="63"/>
      <c r="H34" s="94"/>
      <c r="I34" s="94"/>
      <c r="J34" s="94"/>
      <c r="K34" s="64"/>
      <c r="L34" s="64"/>
      <c r="M34" s="64"/>
      <c r="N34" s="97">
        <f t="shared" si="1"/>
      </c>
      <c r="O34" s="81">
        <f t="shared" si="2"/>
      </c>
      <c r="P34" s="81">
        <f t="shared" si="3"/>
      </c>
      <c r="Q34" s="82">
        <f>IF(P34="","",IF(D34="M",VLOOKUP((P34),Barèmes!$C$6:$D$84,2),VLOOKUP((P34),Barèmes!$A$6:$B$84,2)))</f>
      </c>
      <c r="R34" s="82">
        <f>IF(O34="","",IF(D34="m",VLOOKUP(O34,Barèmes!$H$6:$I$84,2),VLOOKUP(AVERAGE(O34),Barèmes!$F$6:$G$84,2)))</f>
      </c>
      <c r="S34" s="80">
        <f>IF(O34="","",IF(M34="","",VLOOKUP(ABS(M34-O34),Barèmes!$K$5:$L$15,2)))</f>
      </c>
      <c r="T34" s="88">
        <f t="shared" si="4"/>
      </c>
    </row>
    <row r="35" spans="2:20" s="2" customFormat="1" ht="13.5" customHeight="1">
      <c r="B35" s="59"/>
      <c r="C35" s="60"/>
      <c r="D35" s="60"/>
      <c r="E35" s="62"/>
      <c r="F35" s="91">
        <f t="shared" si="0"/>
      </c>
      <c r="G35" s="63"/>
      <c r="H35" s="94"/>
      <c r="I35" s="94"/>
      <c r="J35" s="94"/>
      <c r="K35" s="64"/>
      <c r="L35" s="64"/>
      <c r="M35" s="64"/>
      <c r="N35" s="97">
        <f t="shared" si="1"/>
      </c>
      <c r="O35" s="81">
        <f t="shared" si="2"/>
      </c>
      <c r="P35" s="81">
        <f t="shared" si="3"/>
      </c>
      <c r="Q35" s="82">
        <f>IF(P35="","",IF(D35="M",VLOOKUP((P35),Barèmes!$C$6:$D$84,2),VLOOKUP((P35),Barèmes!$A$6:$B$84,2)))</f>
      </c>
      <c r="R35" s="82">
        <f>IF(O35="","",IF(D35="m",VLOOKUP(O35,Barèmes!$H$6:$I$84,2),VLOOKUP(AVERAGE(O35),Barèmes!$F$6:$G$84,2)))</f>
      </c>
      <c r="S35" s="80">
        <f>IF(O35="","",IF(M35="","",VLOOKUP(ABS(M35-O35),Barèmes!$K$5:$L$15,2)))</f>
      </c>
      <c r="T35" s="88">
        <f t="shared" si="4"/>
      </c>
    </row>
    <row r="36" spans="2:20" s="2" customFormat="1" ht="13.5" customHeight="1">
      <c r="B36" s="65"/>
      <c r="C36" s="60"/>
      <c r="D36" s="60"/>
      <c r="E36" s="62"/>
      <c r="F36" s="91">
        <f t="shared" si="0"/>
      </c>
      <c r="G36" s="63"/>
      <c r="H36" s="94"/>
      <c r="I36" s="94"/>
      <c r="J36" s="94"/>
      <c r="K36" s="64"/>
      <c r="L36" s="64"/>
      <c r="M36" s="64"/>
      <c r="N36" s="97">
        <f t="shared" si="1"/>
      </c>
      <c r="O36" s="81">
        <f t="shared" si="2"/>
      </c>
      <c r="P36" s="81">
        <f t="shared" si="3"/>
      </c>
      <c r="Q36" s="82">
        <f>IF(P36="","",IF(D36="M",VLOOKUP((P36),Barèmes!$C$6:$D$84,2),VLOOKUP((P36),Barèmes!$A$6:$B$84,2)))</f>
      </c>
      <c r="R36" s="82">
        <f>IF(O36="","",IF(D36="m",VLOOKUP(O36,Barèmes!$H$6:$I$84,2),VLOOKUP(AVERAGE(O36),Barèmes!$F$6:$G$84,2)))</f>
      </c>
      <c r="S36" s="80">
        <f>IF(O36="","",IF(M36="","",VLOOKUP(ABS(M36-O36),Barèmes!$K$5:$L$15,2)))</f>
      </c>
      <c r="T36" s="88">
        <f t="shared" si="4"/>
      </c>
    </row>
    <row r="37" spans="2:20" s="2" customFormat="1" ht="13.5" customHeight="1">
      <c r="B37" s="59"/>
      <c r="C37" s="60"/>
      <c r="D37" s="60"/>
      <c r="E37" s="62"/>
      <c r="F37" s="91">
        <f t="shared" si="0"/>
      </c>
      <c r="G37" s="63"/>
      <c r="H37" s="94"/>
      <c r="I37" s="94"/>
      <c r="J37" s="94"/>
      <c r="K37" s="64"/>
      <c r="L37" s="64"/>
      <c r="M37" s="64"/>
      <c r="N37" s="97">
        <f t="shared" si="1"/>
      </c>
      <c r="O37" s="81">
        <f t="shared" si="2"/>
      </c>
      <c r="P37" s="81">
        <f t="shared" si="3"/>
      </c>
      <c r="Q37" s="82">
        <f>IF(P37="","",IF(D37="M",VLOOKUP((P37),Barèmes!$C$6:$D$84,2),VLOOKUP((P37),Barèmes!$A$6:$B$84,2)))</f>
      </c>
      <c r="R37" s="82">
        <f>IF(O37="","",IF(D37="m",VLOOKUP(O37,Barèmes!$H$6:$I$84,2),VLOOKUP(AVERAGE(O37),Barèmes!$F$6:$G$84,2)))</f>
      </c>
      <c r="S37" s="80">
        <f>IF(O37="","",IF(M37="","",VLOOKUP(ABS(M37-O37),Barèmes!$K$5:$L$15,2)))</f>
      </c>
      <c r="T37" s="88">
        <f t="shared" si="4"/>
      </c>
    </row>
    <row r="38" spans="2:20" s="2" customFormat="1" ht="13.5" customHeight="1">
      <c r="B38" s="59"/>
      <c r="C38" s="60"/>
      <c r="D38" s="60"/>
      <c r="E38" s="62"/>
      <c r="F38" s="91">
        <f t="shared" si="0"/>
      </c>
      <c r="G38" s="63"/>
      <c r="H38" s="94"/>
      <c r="I38" s="94"/>
      <c r="J38" s="94"/>
      <c r="K38" s="64"/>
      <c r="L38" s="64"/>
      <c r="M38" s="64"/>
      <c r="N38" s="97">
        <f t="shared" si="1"/>
      </c>
      <c r="O38" s="81">
        <f t="shared" si="2"/>
      </c>
      <c r="P38" s="81">
        <f t="shared" si="3"/>
      </c>
      <c r="Q38" s="82">
        <f>IF(P38="","",IF(D38="M",VLOOKUP((P38),Barèmes!$C$6:$D$84,2),VLOOKUP((P38),Barèmes!$A$6:$B$84,2)))</f>
      </c>
      <c r="R38" s="82">
        <f>IF(O38="","",IF(D38="m",VLOOKUP(O38,Barèmes!$H$6:$I$84,2),VLOOKUP(AVERAGE(O38),Barèmes!$F$6:$G$84,2)))</f>
      </c>
      <c r="S38" s="80">
        <f>IF(O38="","",IF(M38="","",VLOOKUP(ABS(M38-O38),Barèmes!$K$5:$L$15,2)))</f>
      </c>
      <c r="T38" s="88">
        <f t="shared" si="4"/>
      </c>
    </row>
    <row r="39" spans="2:20" s="2" customFormat="1" ht="13.5" customHeight="1">
      <c r="B39" s="59"/>
      <c r="C39" s="60"/>
      <c r="D39" s="60"/>
      <c r="E39" s="62"/>
      <c r="F39" s="91">
        <f t="shared" si="0"/>
      </c>
      <c r="G39" s="63"/>
      <c r="H39" s="94"/>
      <c r="I39" s="94"/>
      <c r="J39" s="94"/>
      <c r="K39" s="64"/>
      <c r="L39" s="64"/>
      <c r="M39" s="64"/>
      <c r="N39" s="97">
        <f t="shared" si="1"/>
      </c>
      <c r="O39" s="81">
        <f t="shared" si="2"/>
      </c>
      <c r="P39" s="81">
        <f t="shared" si="3"/>
      </c>
      <c r="Q39" s="82">
        <f>IF(P39="","",IF(D39="M",VLOOKUP((P39),Barèmes!$C$6:$D$84,2),VLOOKUP((P39),Barèmes!$A$6:$B$84,2)))</f>
      </c>
      <c r="R39" s="82">
        <f>IF(O39="","",IF(D39="m",VLOOKUP(O39,Barèmes!$H$6:$I$84,2),VLOOKUP(AVERAGE(O39),Barèmes!$F$6:$G$84,2)))</f>
      </c>
      <c r="S39" s="80">
        <f>IF(O39="","",IF(M39="","",VLOOKUP(ABS(M39-O39),Barèmes!$K$5:$L$15,2)))</f>
      </c>
      <c r="T39" s="88">
        <f t="shared" si="4"/>
      </c>
    </row>
    <row r="40" spans="2:20" s="2" customFormat="1" ht="13.5" customHeight="1">
      <c r="B40" s="59"/>
      <c r="C40" s="60"/>
      <c r="D40" s="60"/>
      <c r="E40" s="62"/>
      <c r="F40" s="91">
        <f t="shared" si="0"/>
      </c>
      <c r="G40" s="63"/>
      <c r="H40" s="94"/>
      <c r="I40" s="94"/>
      <c r="J40" s="94"/>
      <c r="K40" s="64"/>
      <c r="L40" s="64"/>
      <c r="M40" s="64"/>
      <c r="N40" s="97">
        <f t="shared" si="1"/>
      </c>
      <c r="O40" s="81">
        <f t="shared" si="2"/>
      </c>
      <c r="P40" s="81">
        <f t="shared" si="3"/>
      </c>
      <c r="Q40" s="82">
        <f>IF(P40="","",IF(D40="M",VLOOKUP((P40),Barèmes!$C$6:$D$84,2),VLOOKUP((P40),Barèmes!$A$6:$B$84,2)))</f>
      </c>
      <c r="R40" s="82">
        <f>IF(O40="","",IF(D40="m",VLOOKUP(O40,Barèmes!$H$6:$I$84,2),VLOOKUP(AVERAGE(O40),Barèmes!$F$6:$G$84,2)))</f>
      </c>
      <c r="S40" s="80">
        <f>IF(O40="","",IF(M40="","",VLOOKUP(ABS(M40-O40),Barèmes!$K$5:$L$15,2)))</f>
      </c>
      <c r="T40" s="88">
        <f t="shared" si="4"/>
      </c>
    </row>
    <row r="41" spans="2:20" s="2" customFormat="1" ht="13.5" customHeight="1">
      <c r="B41" s="59"/>
      <c r="C41" s="60"/>
      <c r="D41" s="60"/>
      <c r="E41" s="62"/>
      <c r="F41" s="91">
        <f t="shared" si="0"/>
      </c>
      <c r="G41" s="63"/>
      <c r="H41" s="94"/>
      <c r="I41" s="94"/>
      <c r="J41" s="94"/>
      <c r="K41" s="64"/>
      <c r="L41" s="64"/>
      <c r="M41" s="64"/>
      <c r="N41" s="97">
        <f t="shared" si="1"/>
      </c>
      <c r="O41" s="81">
        <f t="shared" si="2"/>
      </c>
      <c r="P41" s="81">
        <f t="shared" si="3"/>
      </c>
      <c r="Q41" s="82">
        <f>IF(P41="","",IF(D41="M",VLOOKUP((P41),Barèmes!$C$6:$D$84,2),VLOOKUP((P41),Barèmes!$A$6:$B$84,2)))</f>
      </c>
      <c r="R41" s="82">
        <f>IF(O41="","",IF(D41="m",VLOOKUP(O41,Barèmes!$H$6:$I$84,2),VLOOKUP(AVERAGE(O41),Barèmes!$F$6:$G$84,2)))</f>
      </c>
      <c r="S41" s="80">
        <f>IF(O41="","",IF(M41="","",VLOOKUP(ABS(M41-O41),Barèmes!$K$5:$L$15,2)))</f>
      </c>
      <c r="T41" s="88">
        <f t="shared" si="4"/>
      </c>
    </row>
    <row r="42" spans="2:20" s="2" customFormat="1" ht="13.5" customHeight="1">
      <c r="B42" s="59"/>
      <c r="C42" s="60"/>
      <c r="D42" s="60"/>
      <c r="E42" s="62"/>
      <c r="F42" s="91">
        <f t="shared" si="0"/>
      </c>
      <c r="G42" s="63"/>
      <c r="H42" s="94"/>
      <c r="I42" s="94"/>
      <c r="J42" s="94"/>
      <c r="K42" s="64"/>
      <c r="L42" s="64"/>
      <c r="M42" s="64"/>
      <c r="N42" s="97">
        <f t="shared" si="1"/>
      </c>
      <c r="O42" s="81">
        <f t="shared" si="2"/>
      </c>
      <c r="P42" s="81">
        <f t="shared" si="3"/>
      </c>
      <c r="Q42" s="82">
        <f>IF(P42="","",IF(D42="M",VLOOKUP((P42),Barèmes!$C$6:$D$84,2),VLOOKUP((P42),Barèmes!$A$6:$B$84,2)))</f>
      </c>
      <c r="R42" s="82">
        <f>IF(O42="","",IF(D42="m",VLOOKUP(O42,Barèmes!$H$6:$I$84,2),VLOOKUP(AVERAGE(O42),Barèmes!$F$6:$G$84,2)))</f>
      </c>
      <c r="S42" s="80">
        <f>IF(O42="","",IF(M42="","",VLOOKUP(ABS(M42-O42),Barèmes!$K$5:$L$15,2)))</f>
      </c>
      <c r="T42" s="88">
        <f t="shared" si="4"/>
      </c>
    </row>
    <row r="43" spans="2:20" s="2" customFormat="1" ht="13.5" customHeight="1">
      <c r="B43" s="59"/>
      <c r="C43" s="60"/>
      <c r="D43" s="60"/>
      <c r="E43" s="62"/>
      <c r="F43" s="91">
        <f t="shared" si="0"/>
      </c>
      <c r="G43" s="63"/>
      <c r="H43" s="94"/>
      <c r="I43" s="94"/>
      <c r="J43" s="94"/>
      <c r="K43" s="64"/>
      <c r="L43" s="64"/>
      <c r="M43" s="64"/>
      <c r="N43" s="97">
        <f t="shared" si="1"/>
      </c>
      <c r="O43" s="81">
        <f t="shared" si="2"/>
      </c>
      <c r="P43" s="81">
        <f t="shared" si="3"/>
      </c>
      <c r="Q43" s="82">
        <f>IF(P43="","",IF(D43="M",VLOOKUP((P43),Barèmes!$C$6:$D$84,2),VLOOKUP((P43),Barèmes!$A$6:$B$84,2)))</f>
      </c>
      <c r="R43" s="82">
        <f>IF(O43="","",IF(D43="m",VLOOKUP(O43,Barèmes!$H$6:$I$84,2),VLOOKUP(AVERAGE(O43),Barèmes!$F$6:$G$84,2)))</f>
      </c>
      <c r="S43" s="80">
        <f>IF(O43="","",IF(M43="","",VLOOKUP(ABS(M43-O43),Barèmes!$K$5:$L$15,2)))</f>
      </c>
      <c r="T43" s="88">
        <f t="shared" si="4"/>
      </c>
    </row>
    <row r="44" spans="2:20" s="2" customFormat="1" ht="13.5" customHeight="1">
      <c r="B44" s="59"/>
      <c r="C44" s="60"/>
      <c r="D44" s="60"/>
      <c r="E44" s="62"/>
      <c r="F44" s="91">
        <f t="shared" si="0"/>
      </c>
      <c r="G44" s="63"/>
      <c r="H44" s="94"/>
      <c r="I44" s="94"/>
      <c r="J44" s="94"/>
      <c r="K44" s="64"/>
      <c r="L44" s="64"/>
      <c r="M44" s="64"/>
      <c r="N44" s="97">
        <f t="shared" si="1"/>
      </c>
      <c r="O44" s="81">
        <f t="shared" si="2"/>
      </c>
      <c r="P44" s="81">
        <f t="shared" si="3"/>
      </c>
      <c r="Q44" s="82">
        <f>IF(P44="","",IF(D44="M",VLOOKUP((P44),Barèmes!$C$6:$D$84,2),VLOOKUP((P44),Barèmes!$A$6:$B$84,2)))</f>
      </c>
      <c r="R44" s="82">
        <f>IF(O44="","",IF(D44="m",VLOOKUP(O44,Barèmes!$H$6:$I$84,2),VLOOKUP(AVERAGE(O44),Barèmes!$F$6:$G$84,2)))</f>
      </c>
      <c r="S44" s="80">
        <f>IF(O44="","",IF(M44="","",VLOOKUP(ABS(M44-O44),Barèmes!$K$5:$L$15,2)))</f>
      </c>
      <c r="T44" s="88">
        <f t="shared" si="4"/>
      </c>
    </row>
    <row r="45" spans="2:20" s="2" customFormat="1" ht="13.5" customHeight="1">
      <c r="B45" s="59"/>
      <c r="C45" s="60"/>
      <c r="D45" s="60"/>
      <c r="E45" s="62"/>
      <c r="F45" s="91">
        <f t="shared" si="0"/>
      </c>
      <c r="G45" s="63"/>
      <c r="H45" s="94"/>
      <c r="I45" s="94"/>
      <c r="J45" s="94"/>
      <c r="K45" s="64"/>
      <c r="L45" s="64"/>
      <c r="M45" s="64"/>
      <c r="N45" s="97">
        <f t="shared" si="1"/>
      </c>
      <c r="O45" s="81">
        <f t="shared" si="2"/>
      </c>
      <c r="P45" s="81">
        <f t="shared" si="3"/>
      </c>
      <c r="Q45" s="82">
        <f>IF(P45="","",IF(D45="M",VLOOKUP((P45),Barèmes!$C$6:$D$84,2),VLOOKUP((P45),Barèmes!$A$6:$B$84,2)))</f>
      </c>
      <c r="R45" s="82">
        <f>IF(O45="","",IF(D45="m",VLOOKUP(O45,Barèmes!$H$6:$I$84,2),VLOOKUP(AVERAGE(O45),Barèmes!$F$6:$G$84,2)))</f>
      </c>
      <c r="S45" s="80">
        <f>IF(O45="","",IF(M45="","",VLOOKUP(ABS(M45-O45),Barèmes!$K$5:$L$15,2)))</f>
      </c>
      <c r="T45" s="88">
        <f t="shared" si="4"/>
      </c>
    </row>
    <row r="46" spans="2:20" s="2" customFormat="1" ht="13.5" customHeight="1">
      <c r="B46" s="59"/>
      <c r="C46" s="60"/>
      <c r="D46" s="60"/>
      <c r="E46" s="62"/>
      <c r="F46" s="91">
        <f t="shared" si="0"/>
      </c>
      <c r="G46" s="63"/>
      <c r="H46" s="94"/>
      <c r="I46" s="94"/>
      <c r="J46" s="94"/>
      <c r="K46" s="64"/>
      <c r="L46" s="64"/>
      <c r="M46" s="64"/>
      <c r="N46" s="97">
        <f t="shared" si="1"/>
      </c>
      <c r="O46" s="81">
        <f t="shared" si="2"/>
      </c>
      <c r="P46" s="81">
        <f t="shared" si="3"/>
      </c>
      <c r="Q46" s="82">
        <f>IF(P46="","",IF(D46="M",VLOOKUP((P46),Barèmes!$C$6:$D$84,2),VLOOKUP((P46),Barèmes!$A$6:$B$84,2)))</f>
      </c>
      <c r="R46" s="82">
        <f>IF(O46="","",IF(D46="m",VLOOKUP(O46,Barèmes!$H$6:$I$84,2),VLOOKUP(AVERAGE(O46),Barèmes!$F$6:$G$84,2)))</f>
      </c>
      <c r="S46" s="80">
        <f>IF(O46="","",IF(M46="","",VLOOKUP(ABS(M46-O46),Barèmes!$K$5:$L$15,2)))</f>
      </c>
      <c r="T46" s="88">
        <f t="shared" si="4"/>
      </c>
    </row>
    <row r="47" spans="2:20" s="2" customFormat="1" ht="13.5" customHeight="1">
      <c r="B47" s="63"/>
      <c r="C47" s="64"/>
      <c r="D47" s="64"/>
      <c r="E47" s="66"/>
      <c r="F47" s="91">
        <f t="shared" si="0"/>
      </c>
      <c r="G47" s="63"/>
      <c r="H47" s="94"/>
      <c r="I47" s="94"/>
      <c r="J47" s="94"/>
      <c r="K47" s="64"/>
      <c r="L47" s="64"/>
      <c r="M47" s="64"/>
      <c r="N47" s="97">
        <f t="shared" si="1"/>
      </c>
      <c r="O47" s="81">
        <f t="shared" si="2"/>
      </c>
      <c r="P47" s="81">
        <f t="shared" si="3"/>
      </c>
      <c r="Q47" s="82">
        <f>IF(P47="","",IF(D47="M",VLOOKUP((P47),Barèmes!$C$6:$D$84,2),VLOOKUP((P47),Barèmes!$A$6:$B$84,2)))</f>
      </c>
      <c r="R47" s="82">
        <f>IF(O47="","",IF(D47="m",VLOOKUP(O47,Barèmes!$H$6:$I$84,2),VLOOKUP(AVERAGE(O47),Barèmes!$F$6:$G$84,2)))</f>
      </c>
      <c r="S47" s="80">
        <f>IF(O47="","",IF(M47="","",VLOOKUP(ABS(M47-O47),Barèmes!$K$5:$L$15,2)))</f>
      </c>
      <c r="T47" s="88">
        <f t="shared" si="4"/>
      </c>
    </row>
    <row r="48" spans="2:20" s="2" customFormat="1" ht="13.5" customHeight="1">
      <c r="B48" s="63"/>
      <c r="C48" s="64"/>
      <c r="D48" s="64"/>
      <c r="E48" s="66"/>
      <c r="F48" s="91">
        <f t="shared" si="0"/>
      </c>
      <c r="G48" s="63"/>
      <c r="H48" s="94"/>
      <c r="I48" s="94"/>
      <c r="J48" s="94"/>
      <c r="K48" s="64"/>
      <c r="L48" s="64"/>
      <c r="M48" s="64"/>
      <c r="N48" s="97">
        <f t="shared" si="1"/>
      </c>
      <c r="O48" s="81">
        <f t="shared" si="2"/>
      </c>
      <c r="P48" s="81">
        <f t="shared" si="3"/>
      </c>
      <c r="Q48" s="82">
        <f>IF(P48="","",IF(D48="M",VLOOKUP((P48),Barèmes!$C$6:$D$84,2),VLOOKUP((P48),Barèmes!$A$6:$B$84,2)))</f>
      </c>
      <c r="R48" s="82">
        <f>IF(O48="","",IF(D48="m",VLOOKUP(O48,Barèmes!$H$6:$I$84,2),VLOOKUP(AVERAGE(O48),Barèmes!$F$6:$G$84,2)))</f>
      </c>
      <c r="S48" s="80">
        <f>IF(O48="","",IF(M48="","",VLOOKUP(ABS(M48-O48),Barèmes!$K$5:$L$15,2)))</f>
      </c>
      <c r="T48" s="88">
        <f t="shared" si="4"/>
      </c>
    </row>
    <row r="49" spans="2:20" s="2" customFormat="1" ht="13.5" customHeight="1" thickBot="1">
      <c r="B49" s="67"/>
      <c r="C49" s="68"/>
      <c r="D49" s="68"/>
      <c r="E49" s="69"/>
      <c r="F49" s="92">
        <f t="shared" si="0"/>
      </c>
      <c r="G49" s="67"/>
      <c r="H49" s="95"/>
      <c r="I49" s="95"/>
      <c r="J49" s="95"/>
      <c r="K49" s="68"/>
      <c r="L49" s="68"/>
      <c r="M49" s="68"/>
      <c r="N49" s="98">
        <f t="shared" si="1"/>
      </c>
      <c r="O49" s="83">
        <f t="shared" si="2"/>
      </c>
      <c r="P49" s="83">
        <f t="shared" si="3"/>
      </c>
      <c r="Q49" s="84">
        <f>IF(P49="","",IF(D49="M",VLOOKUP((P49),Barèmes!$C$6:$D$84,2),VLOOKUP((P49),Barèmes!$A$6:$B$84,2)))</f>
      </c>
      <c r="R49" s="84">
        <f>IF(O49="","",IF(D49="m",VLOOKUP(O49,Barèmes!$H$6:$I$84,2),VLOOKUP(AVERAGE(O49),Barèmes!$F$6:$G$84,2)))</f>
      </c>
      <c r="S49" s="100">
        <f>IF(O49="","",IF(M49="","",VLOOKUP(ABS(M49-O49),Barèmes!$K$5:$L$15,2)))</f>
      </c>
      <c r="T49" s="89">
        <f t="shared" si="4"/>
      </c>
    </row>
    <row r="50" spans="2:6" ht="13.5" thickBot="1">
      <c r="B50" s="105" t="s">
        <v>19</v>
      </c>
      <c r="C50" s="106"/>
      <c r="D50" s="106"/>
      <c r="E50" s="85"/>
      <c r="F50" s="86">
        <f>IF(SUM(F7:F49)=0,"",AVERAGE(F7:F49))</f>
      </c>
    </row>
  </sheetData>
  <sheetProtection selectLockedCells="1"/>
  <mergeCells count="3">
    <mergeCell ref="B3:C3"/>
    <mergeCell ref="B1:T1"/>
    <mergeCell ref="B50:D5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K69" sqref="K69:M79"/>
    </sheetView>
  </sheetViews>
  <sheetFormatPr defaultColWidth="10.421875" defaultRowHeight="12.75"/>
  <cols>
    <col min="1" max="1" width="7.57421875" style="5" customWidth="1"/>
    <col min="2" max="2" width="6.7109375" style="5" customWidth="1"/>
    <col min="3" max="3" width="7.00390625" style="5" customWidth="1"/>
    <col min="4" max="4" width="6.7109375" style="5" customWidth="1"/>
    <col min="5" max="5" width="10.421875" style="1" bestFit="1" customWidth="1"/>
    <col min="6" max="6" width="7.57421875" style="5" customWidth="1"/>
    <col min="7" max="7" width="6.7109375" style="5" customWidth="1"/>
    <col min="8" max="8" width="7.00390625" style="5" customWidth="1"/>
    <col min="9" max="9" width="6.7109375" style="5" customWidth="1"/>
    <col min="10" max="73" width="10.421875" style="1" bestFit="1" customWidth="1"/>
    <col min="74" max="16384" width="10.421875" style="1" customWidth="1"/>
  </cols>
  <sheetData>
    <row r="1" spans="1:9" s="6" customFormat="1" ht="30.75" customHeight="1">
      <c r="A1" s="107" t="s">
        <v>21</v>
      </c>
      <c r="B1" s="108"/>
      <c r="C1" s="108"/>
      <c r="D1" s="109"/>
      <c r="F1" s="107" t="s">
        <v>22</v>
      </c>
      <c r="G1" s="108"/>
      <c r="H1" s="108"/>
      <c r="I1" s="109"/>
    </row>
    <row r="2" spans="1:9" s="2" customFormat="1" ht="13.5" customHeight="1">
      <c r="A2" s="110"/>
      <c r="B2" s="111"/>
      <c r="C2" s="111"/>
      <c r="D2" s="112"/>
      <c r="F2" s="110"/>
      <c r="G2" s="111"/>
      <c r="H2" s="111"/>
      <c r="I2" s="112"/>
    </row>
    <row r="3" spans="1:9" s="2" customFormat="1" ht="13.5" customHeight="1">
      <c r="A3" s="113" t="s">
        <v>4</v>
      </c>
      <c r="B3" s="114"/>
      <c r="C3" s="113" t="s">
        <v>5</v>
      </c>
      <c r="D3" s="114"/>
      <c r="F3" s="113" t="s">
        <v>4</v>
      </c>
      <c r="G3" s="114"/>
      <c r="H3" s="113" t="s">
        <v>5</v>
      </c>
      <c r="I3" s="114"/>
    </row>
    <row r="4" spans="1:9" s="2" customFormat="1" ht="13.5" customHeight="1">
      <c r="A4" s="115"/>
      <c r="B4" s="116"/>
      <c r="C4" s="115"/>
      <c r="D4" s="116"/>
      <c r="F4" s="115"/>
      <c r="G4" s="116"/>
      <c r="H4" s="115"/>
      <c r="I4" s="116"/>
    </row>
    <row r="5" spans="1:12" s="2" customFormat="1" ht="13.5" customHeight="1">
      <c r="A5" s="28" t="s">
        <v>6</v>
      </c>
      <c r="B5" s="29" t="s">
        <v>7</v>
      </c>
      <c r="C5" s="28" t="s">
        <v>6</v>
      </c>
      <c r="D5" s="29" t="s">
        <v>7</v>
      </c>
      <c r="F5" s="28" t="s">
        <v>6</v>
      </c>
      <c r="G5" s="29" t="s">
        <v>7</v>
      </c>
      <c r="H5" s="28" t="s">
        <v>6</v>
      </c>
      <c r="I5" s="29" t="s">
        <v>7</v>
      </c>
      <c r="K5" s="2">
        <v>0</v>
      </c>
      <c r="L5" s="2">
        <v>4</v>
      </c>
    </row>
    <row r="6" spans="1:12" s="2" customFormat="1" ht="13.5" customHeight="1">
      <c r="A6" s="14">
        <v>5</v>
      </c>
      <c r="B6" s="15">
        <v>0</v>
      </c>
      <c r="C6" s="14">
        <v>5</v>
      </c>
      <c r="D6" s="15">
        <v>0</v>
      </c>
      <c r="F6" s="14">
        <v>5</v>
      </c>
      <c r="G6" s="15">
        <v>0</v>
      </c>
      <c r="H6" s="14">
        <v>5</v>
      </c>
      <c r="I6" s="15">
        <v>0</v>
      </c>
      <c r="K6" s="2">
        <v>0.19</v>
      </c>
      <c r="L6" s="2">
        <v>3</v>
      </c>
    </row>
    <row r="7" spans="1:12" s="2" customFormat="1" ht="13.5" customHeight="1">
      <c r="A7" s="14">
        <v>6.87</v>
      </c>
      <c r="B7" s="15">
        <v>0.4</v>
      </c>
      <c r="C7" s="14">
        <v>8</v>
      </c>
      <c r="D7" s="15">
        <v>0.4</v>
      </c>
      <c r="F7" s="14">
        <v>6.3</v>
      </c>
      <c r="G7" s="15">
        <v>0.4</v>
      </c>
      <c r="H7" s="14">
        <v>7.5</v>
      </c>
      <c r="I7" s="15">
        <v>0.4</v>
      </c>
      <c r="K7" s="2">
        <v>0.29</v>
      </c>
      <c r="L7" s="2">
        <v>3</v>
      </c>
    </row>
    <row r="8" spans="1:12" s="2" customFormat="1" ht="13.5" customHeight="1">
      <c r="A8" s="4">
        <v>6.9025</v>
      </c>
      <c r="B8" s="7">
        <v>0.5</v>
      </c>
      <c r="C8" s="4">
        <v>8.12</v>
      </c>
      <c r="D8" s="7">
        <v>0.5</v>
      </c>
      <c r="F8" s="4">
        <v>6.35</v>
      </c>
      <c r="G8" s="7">
        <v>0.5</v>
      </c>
      <c r="H8" s="4">
        <v>7.5625</v>
      </c>
      <c r="I8" s="7">
        <v>0.5</v>
      </c>
      <c r="K8" s="2">
        <v>0.3</v>
      </c>
      <c r="L8" s="2">
        <v>2</v>
      </c>
    </row>
    <row r="9" spans="1:12" s="2" customFormat="1" ht="13.5" customHeight="1">
      <c r="A9" s="4">
        <v>6.935</v>
      </c>
      <c r="B9" s="7">
        <v>0.6</v>
      </c>
      <c r="C9" s="4">
        <v>8.25</v>
      </c>
      <c r="D9" s="7">
        <v>0.6</v>
      </c>
      <c r="F9" s="4">
        <v>6.3999999999999995</v>
      </c>
      <c r="G9" s="7">
        <v>0.6</v>
      </c>
      <c r="H9" s="4">
        <v>7.625</v>
      </c>
      <c r="I9" s="7">
        <v>0.6</v>
      </c>
      <c r="K9" s="2">
        <v>0.39</v>
      </c>
      <c r="L9" s="2">
        <v>2</v>
      </c>
    </row>
    <row r="10" spans="1:12" s="2" customFormat="1" ht="13.5" customHeight="1">
      <c r="A10" s="4">
        <v>6.967499999999999</v>
      </c>
      <c r="B10" s="21">
        <v>0.7</v>
      </c>
      <c r="C10" s="4">
        <v>8.37</v>
      </c>
      <c r="D10" s="21">
        <v>0.7</v>
      </c>
      <c r="F10" s="4">
        <v>6.449999999999999</v>
      </c>
      <c r="G10" s="21">
        <v>0.7</v>
      </c>
      <c r="H10" s="4">
        <v>7.6875</v>
      </c>
      <c r="I10" s="21">
        <v>0.7</v>
      </c>
      <c r="K10" s="2">
        <v>0.4</v>
      </c>
      <c r="L10" s="2">
        <v>1</v>
      </c>
    </row>
    <row r="11" spans="1:12" s="2" customFormat="1" ht="13.5" customHeight="1">
      <c r="A11" s="14">
        <v>7</v>
      </c>
      <c r="B11" s="15">
        <v>0.8</v>
      </c>
      <c r="C11" s="14">
        <v>8.5</v>
      </c>
      <c r="D11" s="15">
        <v>0.8</v>
      </c>
      <c r="F11" s="14">
        <v>6.5</v>
      </c>
      <c r="G11" s="15">
        <v>0.8</v>
      </c>
      <c r="H11" s="14">
        <v>7.75</v>
      </c>
      <c r="I11" s="15">
        <v>0.8</v>
      </c>
      <c r="K11" s="2">
        <v>0.49</v>
      </c>
      <c r="L11" s="2">
        <v>1</v>
      </c>
    </row>
    <row r="12" spans="1:12" s="2" customFormat="1" ht="13.5" customHeight="1">
      <c r="A12" s="4">
        <v>7.105</v>
      </c>
      <c r="B12" s="7">
        <v>0.9</v>
      </c>
      <c r="C12" s="4">
        <v>8.63</v>
      </c>
      <c r="D12" s="7">
        <v>0.9</v>
      </c>
      <c r="F12" s="4">
        <v>6.5925</v>
      </c>
      <c r="G12" s="7">
        <v>0.9</v>
      </c>
      <c r="H12" s="4">
        <v>7.8125</v>
      </c>
      <c r="I12" s="7">
        <v>0.9</v>
      </c>
      <c r="K12" s="2">
        <v>0.5</v>
      </c>
      <c r="L12" s="2">
        <v>0.5</v>
      </c>
    </row>
    <row r="13" spans="1:12" s="2" customFormat="1" ht="13.5" customHeight="1">
      <c r="A13" s="4">
        <v>7.210000000000001</v>
      </c>
      <c r="B13" s="21">
        <v>1</v>
      </c>
      <c r="C13" s="4">
        <v>8.77</v>
      </c>
      <c r="D13" s="21">
        <v>1</v>
      </c>
      <c r="F13" s="4">
        <v>6.6850000000000005</v>
      </c>
      <c r="G13" s="21">
        <v>1</v>
      </c>
      <c r="H13" s="4">
        <v>7.875</v>
      </c>
      <c r="I13" s="21">
        <v>1</v>
      </c>
      <c r="K13" s="2">
        <v>0.59</v>
      </c>
      <c r="L13" s="2">
        <v>0.5</v>
      </c>
    </row>
    <row r="14" spans="1:12" s="2" customFormat="1" ht="13.5" customHeight="1">
      <c r="A14" s="4">
        <v>7.315000000000001</v>
      </c>
      <c r="B14" s="7">
        <v>1.1</v>
      </c>
      <c r="C14" s="4">
        <v>8.91</v>
      </c>
      <c r="D14" s="7">
        <v>1.1</v>
      </c>
      <c r="F14" s="4">
        <v>6.777500000000001</v>
      </c>
      <c r="G14" s="7">
        <v>1.1</v>
      </c>
      <c r="H14" s="4">
        <v>7.9375</v>
      </c>
      <c r="I14" s="7">
        <v>1.1</v>
      </c>
      <c r="K14" s="2">
        <v>0.6</v>
      </c>
      <c r="L14" s="2">
        <v>0</v>
      </c>
    </row>
    <row r="15" spans="1:12" s="2" customFormat="1" ht="13.5" customHeight="1">
      <c r="A15" s="14">
        <v>7.42</v>
      </c>
      <c r="B15" s="15">
        <v>1.2</v>
      </c>
      <c r="C15" s="14">
        <v>9.05</v>
      </c>
      <c r="D15" s="15">
        <v>1.2</v>
      </c>
      <c r="F15" s="14">
        <v>6.87</v>
      </c>
      <c r="G15" s="15">
        <v>1.2</v>
      </c>
      <c r="H15" s="14">
        <v>8</v>
      </c>
      <c r="I15" s="15">
        <v>1.2</v>
      </c>
      <c r="K15" s="2">
        <v>100</v>
      </c>
      <c r="L15" s="2">
        <v>0</v>
      </c>
    </row>
    <row r="16" spans="1:9" s="2" customFormat="1" ht="13.5" customHeight="1">
      <c r="A16" s="4">
        <v>7.5225</v>
      </c>
      <c r="B16" s="21">
        <v>1.3</v>
      </c>
      <c r="C16" s="4">
        <v>9.175</v>
      </c>
      <c r="D16" s="21">
        <v>1.3</v>
      </c>
      <c r="F16" s="4">
        <v>6.9025</v>
      </c>
      <c r="G16" s="21">
        <v>1.3</v>
      </c>
      <c r="H16" s="4">
        <v>8.125</v>
      </c>
      <c r="I16" s="21">
        <v>1.3</v>
      </c>
    </row>
    <row r="17" spans="1:9" s="2" customFormat="1" ht="13.5" customHeight="1">
      <c r="A17" s="4">
        <v>7.625</v>
      </c>
      <c r="B17" s="7">
        <v>1.4</v>
      </c>
      <c r="C17" s="4">
        <v>9.3</v>
      </c>
      <c r="D17" s="7">
        <v>1.4</v>
      </c>
      <c r="F17" s="4">
        <v>6.935</v>
      </c>
      <c r="G17" s="7">
        <v>1.4</v>
      </c>
      <c r="H17" s="4">
        <v>8.25</v>
      </c>
      <c r="I17" s="7">
        <v>1.4</v>
      </c>
    </row>
    <row r="18" spans="1:9" s="2" customFormat="1" ht="13.5" customHeight="1">
      <c r="A18" s="4">
        <v>7.7275</v>
      </c>
      <c r="B18" s="7">
        <v>1.5</v>
      </c>
      <c r="C18" s="4">
        <v>9.425</v>
      </c>
      <c r="D18" s="7">
        <v>1.5</v>
      </c>
      <c r="F18" s="4">
        <v>6.967499999999999</v>
      </c>
      <c r="G18" s="7">
        <v>1.5</v>
      </c>
      <c r="H18" s="4">
        <v>8.375</v>
      </c>
      <c r="I18" s="7">
        <v>1.5</v>
      </c>
    </row>
    <row r="19" spans="1:9" s="2" customFormat="1" ht="13.5" customHeight="1">
      <c r="A19" s="14">
        <v>7.83</v>
      </c>
      <c r="B19" s="15">
        <v>1.6</v>
      </c>
      <c r="C19" s="14">
        <v>9.55</v>
      </c>
      <c r="D19" s="15">
        <v>1.6</v>
      </c>
      <c r="F19" s="14">
        <v>7</v>
      </c>
      <c r="G19" s="15">
        <v>1.6</v>
      </c>
      <c r="H19" s="14">
        <v>8.5</v>
      </c>
      <c r="I19" s="15">
        <v>1.6</v>
      </c>
    </row>
    <row r="20" spans="1:9" s="2" customFormat="1" ht="13.5" customHeight="1">
      <c r="A20" s="4">
        <v>7.9275</v>
      </c>
      <c r="B20" s="7">
        <v>1.7</v>
      </c>
      <c r="C20" s="4">
        <v>9.68</v>
      </c>
      <c r="D20" s="7">
        <v>1.7</v>
      </c>
      <c r="F20" s="4">
        <v>7.105</v>
      </c>
      <c r="G20" s="7">
        <v>1.7</v>
      </c>
      <c r="H20" s="4">
        <v>8.6375</v>
      </c>
      <c r="I20" s="7">
        <v>1.7</v>
      </c>
    </row>
    <row r="21" spans="1:9" s="2" customFormat="1" ht="13.5" customHeight="1">
      <c r="A21" s="4">
        <v>8.025</v>
      </c>
      <c r="B21" s="7">
        <v>1.8</v>
      </c>
      <c r="C21" s="4">
        <v>9.809999999999999</v>
      </c>
      <c r="D21" s="7">
        <v>1.8</v>
      </c>
      <c r="F21" s="4">
        <v>7.210000000000001</v>
      </c>
      <c r="G21" s="7">
        <v>1.8</v>
      </c>
      <c r="H21" s="4">
        <v>8.774999999999999</v>
      </c>
      <c r="I21" s="7">
        <v>1.8</v>
      </c>
    </row>
    <row r="22" spans="1:9" s="2" customFormat="1" ht="13.5" customHeight="1">
      <c r="A22" s="23">
        <v>8.1225</v>
      </c>
      <c r="B22" s="21">
        <v>1.9</v>
      </c>
      <c r="C22" s="23">
        <v>9.939999999999998</v>
      </c>
      <c r="D22" s="21">
        <v>1.9</v>
      </c>
      <c r="F22" s="23">
        <v>7.315000000000001</v>
      </c>
      <c r="G22" s="21">
        <v>1.9</v>
      </c>
      <c r="H22" s="23">
        <v>8.912499999999998</v>
      </c>
      <c r="I22" s="21">
        <v>1.9</v>
      </c>
    </row>
    <row r="23" spans="1:9" s="2" customFormat="1" ht="13.5" customHeight="1">
      <c r="A23" s="14">
        <v>8.22</v>
      </c>
      <c r="B23" s="15">
        <v>2</v>
      </c>
      <c r="C23" s="14">
        <v>10.07</v>
      </c>
      <c r="D23" s="15">
        <v>2</v>
      </c>
      <c r="F23" s="14">
        <v>7.42</v>
      </c>
      <c r="G23" s="15">
        <v>2</v>
      </c>
      <c r="H23" s="14">
        <v>9.05</v>
      </c>
      <c r="I23" s="15">
        <v>2</v>
      </c>
    </row>
    <row r="24" spans="1:9" s="2" customFormat="1" ht="13.5" customHeight="1">
      <c r="A24" s="23">
        <v>8.32</v>
      </c>
      <c r="B24" s="21">
        <v>2.1</v>
      </c>
      <c r="C24" s="23">
        <v>10.195</v>
      </c>
      <c r="D24" s="21">
        <v>2.1</v>
      </c>
      <c r="F24" s="23">
        <v>7.5225</v>
      </c>
      <c r="G24" s="21">
        <v>2.1</v>
      </c>
      <c r="H24" s="23">
        <v>9.175</v>
      </c>
      <c r="I24" s="21">
        <v>2.1</v>
      </c>
    </row>
    <row r="25" spans="1:9" s="2" customFormat="1" ht="13.5" customHeight="1">
      <c r="A25" s="23">
        <v>8.42</v>
      </c>
      <c r="B25" s="21">
        <v>2.2</v>
      </c>
      <c r="C25" s="23">
        <v>10.32</v>
      </c>
      <c r="D25" s="21">
        <v>2.2</v>
      </c>
      <c r="F25" s="23">
        <v>7.625</v>
      </c>
      <c r="G25" s="21">
        <v>2.2</v>
      </c>
      <c r="H25" s="23">
        <v>9.3</v>
      </c>
      <c r="I25" s="21">
        <v>2.2</v>
      </c>
    </row>
    <row r="26" spans="1:9" s="2" customFormat="1" ht="13.5" customHeight="1">
      <c r="A26" s="23">
        <v>8.52</v>
      </c>
      <c r="B26" s="21">
        <v>2.3</v>
      </c>
      <c r="C26" s="23">
        <v>10.445</v>
      </c>
      <c r="D26" s="21">
        <v>2.3</v>
      </c>
      <c r="F26" s="23">
        <v>7.7275</v>
      </c>
      <c r="G26" s="21">
        <v>2.3</v>
      </c>
      <c r="H26" s="23">
        <v>9.425</v>
      </c>
      <c r="I26" s="21">
        <v>2.3</v>
      </c>
    </row>
    <row r="27" spans="1:9" s="2" customFormat="1" ht="13.5" customHeight="1">
      <c r="A27" s="14">
        <v>8.62</v>
      </c>
      <c r="B27" s="15">
        <v>2.4</v>
      </c>
      <c r="C27" s="14">
        <v>10.57</v>
      </c>
      <c r="D27" s="15">
        <v>2.4</v>
      </c>
      <c r="F27" s="14">
        <v>7.83</v>
      </c>
      <c r="G27" s="15">
        <v>2.4</v>
      </c>
      <c r="H27" s="14">
        <v>9.55</v>
      </c>
      <c r="I27" s="15">
        <v>2.4</v>
      </c>
    </row>
    <row r="28" spans="1:9" s="2" customFormat="1" ht="13.5" customHeight="1">
      <c r="A28" s="23">
        <v>8.715</v>
      </c>
      <c r="B28" s="21">
        <v>2.5</v>
      </c>
      <c r="C28" s="23">
        <v>10.6925</v>
      </c>
      <c r="D28" s="21">
        <v>2.5</v>
      </c>
      <c r="F28" s="23">
        <v>7.9275</v>
      </c>
      <c r="G28" s="21">
        <v>2.5</v>
      </c>
      <c r="H28" s="23">
        <v>9.68</v>
      </c>
      <c r="I28" s="21">
        <v>2.5</v>
      </c>
    </row>
    <row r="29" spans="1:9" s="2" customFormat="1" ht="13.5" customHeight="1">
      <c r="A29" s="23">
        <v>8.81</v>
      </c>
      <c r="B29" s="21">
        <v>2.6</v>
      </c>
      <c r="C29" s="23">
        <v>10.815000000000001</v>
      </c>
      <c r="D29" s="21">
        <v>2.6</v>
      </c>
      <c r="F29" s="23">
        <v>8.025</v>
      </c>
      <c r="G29" s="21">
        <v>2.6</v>
      </c>
      <c r="H29" s="23">
        <v>9.809999999999999</v>
      </c>
      <c r="I29" s="21">
        <v>2.6</v>
      </c>
    </row>
    <row r="30" spans="1:9" s="2" customFormat="1" ht="13.5" customHeight="1">
      <c r="A30" s="23">
        <v>8.905000000000001</v>
      </c>
      <c r="B30" s="21">
        <v>2.7</v>
      </c>
      <c r="C30" s="23">
        <v>10.937500000000002</v>
      </c>
      <c r="D30" s="21">
        <v>2.7</v>
      </c>
      <c r="F30" s="23">
        <v>8.1225</v>
      </c>
      <c r="G30" s="21">
        <v>2.7</v>
      </c>
      <c r="H30" s="23">
        <v>9.939999999999998</v>
      </c>
      <c r="I30" s="21">
        <v>2.7</v>
      </c>
    </row>
    <row r="31" spans="1:9" s="2" customFormat="1" ht="13.5" customHeight="1">
      <c r="A31" s="14">
        <v>9</v>
      </c>
      <c r="B31" s="15">
        <v>2.8</v>
      </c>
      <c r="C31" s="14">
        <v>11.06</v>
      </c>
      <c r="D31" s="15">
        <v>2.8</v>
      </c>
      <c r="F31" s="14">
        <v>8.22</v>
      </c>
      <c r="G31" s="15">
        <v>2.8</v>
      </c>
      <c r="H31" s="14">
        <v>10.07</v>
      </c>
      <c r="I31" s="15">
        <v>2.8</v>
      </c>
    </row>
    <row r="32" spans="1:9" s="2" customFormat="1" ht="13.5" customHeight="1">
      <c r="A32" s="23">
        <v>9.0975</v>
      </c>
      <c r="B32" s="21">
        <v>2.9</v>
      </c>
      <c r="C32" s="23">
        <v>11.185</v>
      </c>
      <c r="D32" s="21">
        <v>2.9</v>
      </c>
      <c r="F32" s="23">
        <v>8.32</v>
      </c>
      <c r="G32" s="21">
        <v>2.9</v>
      </c>
      <c r="H32" s="23">
        <v>10.195</v>
      </c>
      <c r="I32" s="21">
        <v>2.9</v>
      </c>
    </row>
    <row r="33" spans="1:13" s="2" customFormat="1" ht="13.5" customHeight="1">
      <c r="A33" s="23">
        <v>9.195</v>
      </c>
      <c r="B33" s="21">
        <v>3</v>
      </c>
      <c r="C33" s="23">
        <v>11.31</v>
      </c>
      <c r="D33" s="21">
        <v>3</v>
      </c>
      <c r="F33" s="23">
        <v>8.42</v>
      </c>
      <c r="G33" s="21">
        <v>3</v>
      </c>
      <c r="H33" s="23">
        <v>10.32</v>
      </c>
      <c r="I33" s="21">
        <v>3</v>
      </c>
      <c r="M33" s="1"/>
    </row>
    <row r="34" spans="1:9" s="2" customFormat="1" ht="13.5" customHeight="1">
      <c r="A34" s="23">
        <v>9.2925</v>
      </c>
      <c r="B34" s="21">
        <v>3.1</v>
      </c>
      <c r="C34" s="23">
        <v>11.435</v>
      </c>
      <c r="D34" s="21">
        <v>3.1</v>
      </c>
      <c r="F34" s="23">
        <v>8.52</v>
      </c>
      <c r="G34" s="21">
        <v>3.1</v>
      </c>
      <c r="H34" s="23">
        <v>10.445</v>
      </c>
      <c r="I34" s="21">
        <v>3.1</v>
      </c>
    </row>
    <row r="35" spans="1:9" s="2" customFormat="1" ht="13.5" customHeight="1">
      <c r="A35" s="14">
        <v>9.39</v>
      </c>
      <c r="B35" s="15">
        <v>3.2</v>
      </c>
      <c r="C35" s="14">
        <v>11.56</v>
      </c>
      <c r="D35" s="15">
        <v>3.2</v>
      </c>
      <c r="F35" s="14">
        <v>8.62</v>
      </c>
      <c r="G35" s="15">
        <v>3.2</v>
      </c>
      <c r="H35" s="14">
        <v>10.57</v>
      </c>
      <c r="I35" s="15">
        <v>3.2</v>
      </c>
    </row>
    <row r="36" spans="1:9" s="2" customFormat="1" ht="13.5" customHeight="1">
      <c r="A36" s="23">
        <v>9.4825</v>
      </c>
      <c r="B36" s="21">
        <v>3.3</v>
      </c>
      <c r="C36" s="23">
        <v>11.682500000000001</v>
      </c>
      <c r="D36" s="21">
        <v>3.3</v>
      </c>
      <c r="F36" s="23">
        <v>8.715</v>
      </c>
      <c r="G36" s="21">
        <v>3.3</v>
      </c>
      <c r="H36" s="23">
        <v>10.6925</v>
      </c>
      <c r="I36" s="21">
        <v>3.3</v>
      </c>
    </row>
    <row r="37" spans="1:9" s="2" customFormat="1" ht="13.5" customHeight="1">
      <c r="A37" s="23">
        <v>9.575</v>
      </c>
      <c r="B37" s="21">
        <v>3.4</v>
      </c>
      <c r="C37" s="23">
        <v>11.805000000000001</v>
      </c>
      <c r="D37" s="21">
        <v>3.4</v>
      </c>
      <c r="F37" s="23">
        <v>8.81</v>
      </c>
      <c r="G37" s="21">
        <v>3.4</v>
      </c>
      <c r="H37" s="23">
        <v>10.815000000000001</v>
      </c>
      <c r="I37" s="21">
        <v>3.4</v>
      </c>
    </row>
    <row r="38" spans="1:9" s="2" customFormat="1" ht="13.5" customHeight="1">
      <c r="A38" s="23">
        <v>9.667499999999999</v>
      </c>
      <c r="B38" s="21">
        <v>3.5</v>
      </c>
      <c r="C38" s="23">
        <v>11.927500000000002</v>
      </c>
      <c r="D38" s="21">
        <v>3.5</v>
      </c>
      <c r="F38" s="23">
        <v>8.905000000000001</v>
      </c>
      <c r="G38" s="21">
        <v>3.5</v>
      </c>
      <c r="H38" s="23">
        <v>10.937500000000002</v>
      </c>
      <c r="I38" s="21">
        <v>3.5</v>
      </c>
    </row>
    <row r="39" spans="1:9" s="2" customFormat="1" ht="13.5" customHeight="1">
      <c r="A39" s="14">
        <v>9.76</v>
      </c>
      <c r="B39" s="15">
        <v>3.6</v>
      </c>
      <c r="C39" s="14">
        <v>12.05</v>
      </c>
      <c r="D39" s="15">
        <v>3.6</v>
      </c>
      <c r="F39" s="14">
        <v>9</v>
      </c>
      <c r="G39" s="15">
        <v>3.6</v>
      </c>
      <c r="H39" s="14">
        <v>11.06</v>
      </c>
      <c r="I39" s="15">
        <v>3.6</v>
      </c>
    </row>
    <row r="40" spans="1:9" s="2" customFormat="1" ht="13.5" customHeight="1">
      <c r="A40" s="23">
        <v>9.855</v>
      </c>
      <c r="B40" s="21">
        <v>3.7</v>
      </c>
      <c r="C40" s="23">
        <v>12.17</v>
      </c>
      <c r="D40" s="21">
        <v>3.7</v>
      </c>
      <c r="F40" s="23">
        <v>9.0975</v>
      </c>
      <c r="G40" s="21">
        <v>3.7</v>
      </c>
      <c r="H40" s="23">
        <v>11.185</v>
      </c>
      <c r="I40" s="21">
        <v>3.7</v>
      </c>
    </row>
    <row r="41" spans="1:9" s="2" customFormat="1" ht="13.5" customHeight="1">
      <c r="A41" s="23">
        <v>9.950000000000001</v>
      </c>
      <c r="B41" s="21">
        <v>3.8</v>
      </c>
      <c r="C41" s="23">
        <v>12.29</v>
      </c>
      <c r="D41" s="21">
        <v>3.8</v>
      </c>
      <c r="F41" s="23">
        <v>9.195</v>
      </c>
      <c r="G41" s="21">
        <v>3.8</v>
      </c>
      <c r="H41" s="23">
        <v>11.31</v>
      </c>
      <c r="I41" s="21">
        <v>3.8</v>
      </c>
    </row>
    <row r="42" spans="1:9" s="2" customFormat="1" ht="13.5" customHeight="1">
      <c r="A42" s="23">
        <v>10.045000000000002</v>
      </c>
      <c r="B42" s="21">
        <v>3.9</v>
      </c>
      <c r="C42" s="23">
        <v>12.409999999999998</v>
      </c>
      <c r="D42" s="21">
        <v>3.9</v>
      </c>
      <c r="F42" s="23">
        <v>9.2925</v>
      </c>
      <c r="G42" s="21">
        <v>3.9</v>
      </c>
      <c r="H42" s="23">
        <v>11.435</v>
      </c>
      <c r="I42" s="21">
        <v>3.9</v>
      </c>
    </row>
    <row r="43" spans="1:9" s="2" customFormat="1" ht="13.5" customHeight="1">
      <c r="A43" s="14">
        <v>10.14</v>
      </c>
      <c r="B43" s="15">
        <v>4</v>
      </c>
      <c r="C43" s="14">
        <v>12.53</v>
      </c>
      <c r="D43" s="15">
        <v>4</v>
      </c>
      <c r="F43" s="14">
        <v>9.39</v>
      </c>
      <c r="G43" s="15">
        <v>4</v>
      </c>
      <c r="H43" s="14">
        <v>11.56</v>
      </c>
      <c r="I43" s="15">
        <v>4</v>
      </c>
    </row>
    <row r="44" spans="1:13" s="2" customFormat="1" ht="13.5" customHeight="1">
      <c r="A44" s="23">
        <v>10.227500000000001</v>
      </c>
      <c r="B44" s="21">
        <v>4.1</v>
      </c>
      <c r="C44" s="23">
        <v>12.647499999999999</v>
      </c>
      <c r="D44" s="21">
        <v>4.1</v>
      </c>
      <c r="F44" s="23">
        <v>9.4825</v>
      </c>
      <c r="G44" s="21">
        <v>4.1</v>
      </c>
      <c r="H44" s="23">
        <v>11.682500000000001</v>
      </c>
      <c r="I44" s="21">
        <v>4.1</v>
      </c>
      <c r="K44" s="1"/>
      <c r="L44" s="1"/>
      <c r="M44" s="1"/>
    </row>
    <row r="45" spans="1:9" s="2" customFormat="1" ht="13.5" customHeight="1">
      <c r="A45" s="23">
        <v>10.315000000000001</v>
      </c>
      <c r="B45" s="21">
        <v>4.2</v>
      </c>
      <c r="C45" s="23">
        <v>12.764999999999999</v>
      </c>
      <c r="D45" s="21">
        <v>4.2</v>
      </c>
      <c r="F45" s="23">
        <v>9.575</v>
      </c>
      <c r="G45" s="21">
        <v>4.2</v>
      </c>
      <c r="H45" s="23">
        <v>11.805000000000001</v>
      </c>
      <c r="I45" s="21">
        <v>4.2</v>
      </c>
    </row>
    <row r="46" spans="1:9" s="2" customFormat="1" ht="13.5" customHeight="1">
      <c r="A46" s="23">
        <v>10.402500000000002</v>
      </c>
      <c r="B46" s="21">
        <v>4.3</v>
      </c>
      <c r="C46" s="23">
        <v>12.882499999999999</v>
      </c>
      <c r="D46" s="21">
        <v>4.3</v>
      </c>
      <c r="F46" s="23">
        <v>9.667499999999999</v>
      </c>
      <c r="G46" s="21">
        <v>4.3</v>
      </c>
      <c r="H46" s="23">
        <v>11.927500000000002</v>
      </c>
      <c r="I46" s="21">
        <v>4.3</v>
      </c>
    </row>
    <row r="47" spans="1:9" s="2" customFormat="1" ht="13.5" customHeight="1">
      <c r="A47" s="14">
        <v>10.49</v>
      </c>
      <c r="B47" s="15">
        <v>4.4</v>
      </c>
      <c r="C47" s="14">
        <v>13</v>
      </c>
      <c r="D47" s="15">
        <v>4.4</v>
      </c>
      <c r="F47" s="14">
        <v>9.76</v>
      </c>
      <c r="G47" s="15">
        <v>4.4</v>
      </c>
      <c r="H47" s="14">
        <v>12.05</v>
      </c>
      <c r="I47" s="15">
        <v>4.4</v>
      </c>
    </row>
    <row r="48" spans="1:13" ht="13.5" customHeight="1">
      <c r="A48" s="23">
        <v>10.5825</v>
      </c>
      <c r="B48" s="21">
        <v>4.5</v>
      </c>
      <c r="C48" s="23">
        <v>13.1175</v>
      </c>
      <c r="D48" s="21">
        <v>4.5</v>
      </c>
      <c r="F48" s="23">
        <v>9.855</v>
      </c>
      <c r="G48" s="21">
        <v>4.5</v>
      </c>
      <c r="H48" s="23">
        <v>12.17</v>
      </c>
      <c r="I48" s="21">
        <v>4.5</v>
      </c>
      <c r="M48" s="2"/>
    </row>
    <row r="49" spans="1:13" ht="13.5" customHeight="1">
      <c r="A49" s="23">
        <v>10.674999999999999</v>
      </c>
      <c r="B49" s="21">
        <v>4.6</v>
      </c>
      <c r="C49" s="23">
        <v>13.235</v>
      </c>
      <c r="D49" s="21">
        <v>4.6</v>
      </c>
      <c r="F49" s="14">
        <v>9.950000000000001</v>
      </c>
      <c r="G49" s="21">
        <v>4.6</v>
      </c>
      <c r="H49" s="23">
        <v>12.29</v>
      </c>
      <c r="I49" s="21">
        <v>4.6</v>
      </c>
      <c r="M49" s="2"/>
    </row>
    <row r="50" spans="1:9" ht="13.5" customHeight="1">
      <c r="A50" s="23">
        <v>10.767499999999998</v>
      </c>
      <c r="B50" s="21">
        <v>4.7</v>
      </c>
      <c r="C50" s="23">
        <v>13.3525</v>
      </c>
      <c r="D50" s="21">
        <v>4.7</v>
      </c>
      <c r="F50" s="23">
        <v>10.045000000000002</v>
      </c>
      <c r="G50" s="21">
        <v>4.7</v>
      </c>
      <c r="H50" s="23">
        <v>12.409999999999998</v>
      </c>
      <c r="I50" s="21">
        <v>4.7</v>
      </c>
    </row>
    <row r="51" spans="1:13" ht="13.5" customHeight="1">
      <c r="A51" s="14">
        <v>10.86</v>
      </c>
      <c r="B51" s="15">
        <v>4.8</v>
      </c>
      <c r="C51" s="14">
        <v>13.47</v>
      </c>
      <c r="D51" s="15">
        <v>4.8</v>
      </c>
      <c r="F51" s="14">
        <v>10.14</v>
      </c>
      <c r="G51" s="15">
        <v>4.8</v>
      </c>
      <c r="H51" s="14">
        <v>12.53</v>
      </c>
      <c r="I51" s="15">
        <v>4.8</v>
      </c>
      <c r="M51" s="2"/>
    </row>
    <row r="52" spans="1:13" ht="13.5" customHeight="1">
      <c r="A52" s="23">
        <v>10.945</v>
      </c>
      <c r="B52" s="21">
        <v>4.9</v>
      </c>
      <c r="C52" s="23">
        <v>13.585</v>
      </c>
      <c r="D52" s="21">
        <v>4.9</v>
      </c>
      <c r="F52" s="23">
        <v>10.227500000000001</v>
      </c>
      <c r="G52" s="21">
        <v>4.9</v>
      </c>
      <c r="H52" s="23">
        <v>12.647499999999999</v>
      </c>
      <c r="I52" s="21">
        <v>4.9</v>
      </c>
      <c r="M52" s="2"/>
    </row>
    <row r="53" spans="1:13" ht="13.5" customHeight="1">
      <c r="A53" s="23">
        <v>11.030000000000001</v>
      </c>
      <c r="B53" s="21">
        <v>5</v>
      </c>
      <c r="C53" s="23">
        <v>13.700000000000001</v>
      </c>
      <c r="D53" s="21">
        <v>5</v>
      </c>
      <c r="F53" s="14">
        <v>10.315000000000001</v>
      </c>
      <c r="G53" s="21">
        <v>5</v>
      </c>
      <c r="H53" s="23">
        <v>12.764999999999999</v>
      </c>
      <c r="I53" s="21">
        <v>5</v>
      </c>
      <c r="K53" s="2"/>
      <c r="L53" s="2"/>
      <c r="M53" s="2"/>
    </row>
    <row r="54" spans="1:13" ht="13.5" customHeight="1">
      <c r="A54" s="23">
        <v>11.115000000000002</v>
      </c>
      <c r="B54" s="21">
        <v>5.1</v>
      </c>
      <c r="C54" s="23">
        <v>13.815000000000001</v>
      </c>
      <c r="D54" s="21">
        <v>5.1</v>
      </c>
      <c r="F54" s="23">
        <v>10.402500000000002</v>
      </c>
      <c r="G54" s="21">
        <v>5.1</v>
      </c>
      <c r="H54" s="23">
        <v>12.882499999999999</v>
      </c>
      <c r="I54" s="21">
        <v>5.1</v>
      </c>
      <c r="K54" s="2"/>
      <c r="L54" s="2"/>
      <c r="M54" s="2"/>
    </row>
    <row r="55" spans="1:13" ht="13.5" customHeight="1">
      <c r="A55" s="24">
        <v>11.2</v>
      </c>
      <c r="B55" s="15">
        <v>5.2</v>
      </c>
      <c r="C55" s="24">
        <v>13.93</v>
      </c>
      <c r="D55" s="15">
        <v>5.2</v>
      </c>
      <c r="F55" s="24">
        <v>10.49</v>
      </c>
      <c r="G55" s="15">
        <v>5.2</v>
      </c>
      <c r="H55" s="24">
        <v>13</v>
      </c>
      <c r="I55" s="15">
        <v>5.2</v>
      </c>
      <c r="K55" s="2"/>
      <c r="L55" s="2"/>
      <c r="M55" s="2"/>
    </row>
    <row r="56" spans="1:13" ht="13.5" customHeight="1">
      <c r="A56" s="26">
        <v>11.2875</v>
      </c>
      <c r="B56" s="21">
        <v>5.3</v>
      </c>
      <c r="C56" s="26">
        <v>14.045</v>
      </c>
      <c r="D56" s="21">
        <v>5.3</v>
      </c>
      <c r="F56" s="26">
        <v>10.5825</v>
      </c>
      <c r="G56" s="21">
        <v>5.3</v>
      </c>
      <c r="H56" s="26">
        <v>13.1175</v>
      </c>
      <c r="I56" s="21">
        <v>5.3</v>
      </c>
      <c r="K56" s="2"/>
      <c r="L56" s="2"/>
      <c r="M56" s="2"/>
    </row>
    <row r="57" spans="1:13" ht="13.5" customHeight="1">
      <c r="A57" s="26">
        <v>11.375</v>
      </c>
      <c r="B57" s="21">
        <v>5.4</v>
      </c>
      <c r="C57" s="26">
        <v>14.16</v>
      </c>
      <c r="D57" s="21">
        <v>5.4</v>
      </c>
      <c r="F57" s="26">
        <v>10.674999999999999</v>
      </c>
      <c r="G57" s="21">
        <v>5.4</v>
      </c>
      <c r="H57" s="26">
        <v>13.235</v>
      </c>
      <c r="I57" s="21">
        <v>5.4</v>
      </c>
      <c r="M57" s="2"/>
    </row>
    <row r="58" spans="1:13" ht="13.5" customHeight="1">
      <c r="A58" s="26">
        <v>11.4625</v>
      </c>
      <c r="B58" s="21">
        <v>5.5</v>
      </c>
      <c r="C58" s="26">
        <v>14.275</v>
      </c>
      <c r="D58" s="21">
        <v>5.5</v>
      </c>
      <c r="F58" s="26">
        <v>10.767499999999998</v>
      </c>
      <c r="G58" s="21">
        <v>5.5</v>
      </c>
      <c r="H58" s="26">
        <v>13.3525</v>
      </c>
      <c r="I58" s="21">
        <v>5.5</v>
      </c>
      <c r="M58" s="2"/>
    </row>
    <row r="59" spans="1:13" ht="13.5" customHeight="1">
      <c r="A59" s="24">
        <v>11.55</v>
      </c>
      <c r="B59" s="15">
        <v>5.6</v>
      </c>
      <c r="C59" s="24">
        <v>14.39</v>
      </c>
      <c r="D59" s="15">
        <v>5.6</v>
      </c>
      <c r="F59" s="24">
        <v>10.86</v>
      </c>
      <c r="G59" s="15">
        <v>5.6</v>
      </c>
      <c r="H59" s="24">
        <v>13.47</v>
      </c>
      <c r="I59" s="15">
        <v>5.6</v>
      </c>
      <c r="M59" s="2"/>
    </row>
    <row r="60" spans="1:13" ht="13.5" customHeight="1">
      <c r="A60" s="26">
        <v>11.6325</v>
      </c>
      <c r="B60" s="21">
        <v>5.7</v>
      </c>
      <c r="C60" s="26">
        <v>14.505</v>
      </c>
      <c r="D60" s="21">
        <v>5.7</v>
      </c>
      <c r="F60" s="26">
        <v>10.945</v>
      </c>
      <c r="G60" s="21">
        <v>5.7</v>
      </c>
      <c r="H60" s="26">
        <v>13.585</v>
      </c>
      <c r="I60" s="21">
        <v>5.7</v>
      </c>
      <c r="M60" s="2"/>
    </row>
    <row r="61" spans="1:13" ht="13.5" customHeight="1">
      <c r="A61" s="26">
        <v>11.715</v>
      </c>
      <c r="B61" s="21">
        <v>5.8</v>
      </c>
      <c r="C61" s="26">
        <v>14.620000000000001</v>
      </c>
      <c r="D61" s="21">
        <v>5.8</v>
      </c>
      <c r="F61" s="26">
        <v>11.030000000000001</v>
      </c>
      <c r="G61" s="21">
        <v>5.8</v>
      </c>
      <c r="H61" s="26">
        <v>13.700000000000001</v>
      </c>
      <c r="I61" s="21">
        <v>5.8</v>
      </c>
      <c r="M61" s="2"/>
    </row>
    <row r="62" spans="1:13" ht="13.5" customHeight="1">
      <c r="A62" s="26">
        <v>11.7975</v>
      </c>
      <c r="B62" s="21">
        <v>5.9</v>
      </c>
      <c r="C62" s="26">
        <v>14.735000000000001</v>
      </c>
      <c r="D62" s="21">
        <v>5.9</v>
      </c>
      <c r="F62" s="26">
        <v>11.115000000000002</v>
      </c>
      <c r="G62" s="21">
        <v>5.9</v>
      </c>
      <c r="H62" s="26">
        <v>13.815000000000001</v>
      </c>
      <c r="I62" s="21">
        <v>5.9</v>
      </c>
      <c r="M62" s="2"/>
    </row>
    <row r="63" spans="1:9" ht="13.5" customHeight="1">
      <c r="A63" s="24">
        <v>11.88</v>
      </c>
      <c r="B63" s="15">
        <v>6</v>
      </c>
      <c r="C63" s="24">
        <v>14.85</v>
      </c>
      <c r="D63" s="15">
        <v>6</v>
      </c>
      <c r="F63" s="24">
        <v>11.2</v>
      </c>
      <c r="G63" s="15">
        <v>6</v>
      </c>
      <c r="H63" s="24">
        <v>13.93</v>
      </c>
      <c r="I63" s="15">
        <v>6</v>
      </c>
    </row>
    <row r="64" spans="1:9" ht="13.5" customHeight="1">
      <c r="A64" s="26">
        <v>11.965</v>
      </c>
      <c r="B64" s="21">
        <v>6.1</v>
      </c>
      <c r="C64" s="26">
        <v>14.9575</v>
      </c>
      <c r="D64" s="21">
        <v>6.1</v>
      </c>
      <c r="F64" s="26">
        <v>11.2875</v>
      </c>
      <c r="G64" s="21">
        <v>6.1</v>
      </c>
      <c r="H64" s="26">
        <v>14.045</v>
      </c>
      <c r="I64" s="21">
        <v>6.1</v>
      </c>
    </row>
    <row r="65" spans="1:9" ht="13.5" customHeight="1">
      <c r="A65" s="26">
        <v>12.05</v>
      </c>
      <c r="B65" s="21">
        <v>6.2</v>
      </c>
      <c r="C65" s="26">
        <v>15.065</v>
      </c>
      <c r="D65" s="21">
        <v>6.2</v>
      </c>
      <c r="F65" s="26">
        <v>11.375</v>
      </c>
      <c r="G65" s="21">
        <v>6.2</v>
      </c>
      <c r="H65" s="26">
        <v>14.16</v>
      </c>
      <c r="I65" s="21">
        <v>6.2</v>
      </c>
    </row>
    <row r="66" spans="1:9" ht="13.5" customHeight="1">
      <c r="A66" s="26">
        <v>12.135000000000002</v>
      </c>
      <c r="B66" s="21">
        <v>6.3</v>
      </c>
      <c r="C66" s="26">
        <v>15.1725</v>
      </c>
      <c r="D66" s="21">
        <v>6.3</v>
      </c>
      <c r="F66" s="26">
        <v>11.4625</v>
      </c>
      <c r="G66" s="21">
        <v>6.3</v>
      </c>
      <c r="H66" s="26">
        <v>14.275</v>
      </c>
      <c r="I66" s="21">
        <v>6.3</v>
      </c>
    </row>
    <row r="67" spans="1:10" ht="13.5" customHeight="1">
      <c r="A67" s="25">
        <v>12.22</v>
      </c>
      <c r="B67" s="15">
        <v>6.4</v>
      </c>
      <c r="C67" s="25">
        <v>15.28</v>
      </c>
      <c r="D67" s="15">
        <v>6.4</v>
      </c>
      <c r="F67" s="24">
        <v>11.55</v>
      </c>
      <c r="G67" s="15">
        <v>6.4</v>
      </c>
      <c r="H67" s="25">
        <v>14.39</v>
      </c>
      <c r="I67" s="15">
        <v>6.4</v>
      </c>
      <c r="J67" s="2"/>
    </row>
    <row r="68" spans="1:9" ht="13.5" customHeight="1">
      <c r="A68" s="27">
        <v>12.3</v>
      </c>
      <c r="B68" s="21">
        <v>6.5</v>
      </c>
      <c r="C68" s="27">
        <v>15.3925</v>
      </c>
      <c r="D68" s="21">
        <v>6.5</v>
      </c>
      <c r="F68" s="26">
        <v>11.6325</v>
      </c>
      <c r="G68" s="21">
        <v>6.5</v>
      </c>
      <c r="H68" s="27">
        <v>14.505</v>
      </c>
      <c r="I68" s="21">
        <v>6.5</v>
      </c>
    </row>
    <row r="69" spans="1:9" ht="13.5" customHeight="1">
      <c r="A69" s="27">
        <v>12.38</v>
      </c>
      <c r="B69" s="21">
        <v>6.6</v>
      </c>
      <c r="C69" s="27">
        <v>15.505</v>
      </c>
      <c r="D69" s="21">
        <v>6.6</v>
      </c>
      <c r="F69" s="26">
        <v>11.715</v>
      </c>
      <c r="G69" s="21">
        <v>6.6</v>
      </c>
      <c r="H69" s="27">
        <v>14.620000000000001</v>
      </c>
      <c r="I69" s="21">
        <v>6.6</v>
      </c>
    </row>
    <row r="70" spans="1:9" ht="13.5" customHeight="1">
      <c r="A70" s="27">
        <v>12.46</v>
      </c>
      <c r="B70" s="21">
        <v>6.7</v>
      </c>
      <c r="C70" s="27">
        <v>15.617500000000001</v>
      </c>
      <c r="D70" s="21">
        <v>6.7</v>
      </c>
      <c r="F70" s="26">
        <v>11.7975</v>
      </c>
      <c r="G70" s="21">
        <v>6.7</v>
      </c>
      <c r="H70" s="27">
        <v>14.735000000000001</v>
      </c>
      <c r="I70" s="21">
        <v>6.7</v>
      </c>
    </row>
    <row r="71" spans="1:12" ht="13.5" customHeight="1">
      <c r="A71" s="25">
        <v>12.54</v>
      </c>
      <c r="B71" s="15">
        <v>6.8</v>
      </c>
      <c r="C71" s="25">
        <v>15.73</v>
      </c>
      <c r="D71" s="15">
        <v>6.8</v>
      </c>
      <c r="F71" s="24">
        <v>11.88</v>
      </c>
      <c r="G71" s="15">
        <v>6.8</v>
      </c>
      <c r="H71" s="25">
        <v>14.85</v>
      </c>
      <c r="I71" s="15">
        <v>6.8</v>
      </c>
      <c r="K71" s="2"/>
      <c r="L71" s="2"/>
    </row>
    <row r="72" spans="1:12" ht="13.5" customHeight="1">
      <c r="A72" s="27">
        <v>12.622499999999999</v>
      </c>
      <c r="B72" s="21">
        <v>6.9</v>
      </c>
      <c r="C72" s="27">
        <v>15.835</v>
      </c>
      <c r="D72" s="21">
        <v>6.9</v>
      </c>
      <c r="F72" s="26">
        <v>11.965</v>
      </c>
      <c r="G72" s="21">
        <v>6.9</v>
      </c>
      <c r="H72" s="27">
        <v>14.9575</v>
      </c>
      <c r="I72" s="21">
        <v>6.9</v>
      </c>
      <c r="K72" s="2"/>
      <c r="L72" s="2"/>
    </row>
    <row r="73" spans="1:12" ht="13.5" customHeight="1">
      <c r="A73" s="27">
        <v>12.704999999999998</v>
      </c>
      <c r="B73" s="21">
        <v>7</v>
      </c>
      <c r="C73" s="27">
        <v>15.940000000000001</v>
      </c>
      <c r="D73" s="21">
        <v>7</v>
      </c>
      <c r="F73" s="26">
        <v>12.05</v>
      </c>
      <c r="G73" s="21">
        <v>7</v>
      </c>
      <c r="H73" s="27">
        <v>15.065</v>
      </c>
      <c r="I73" s="21">
        <v>7</v>
      </c>
      <c r="K73" s="2"/>
      <c r="L73" s="2"/>
    </row>
    <row r="74" spans="1:12" ht="13.5" customHeight="1">
      <c r="A74" s="27">
        <v>12.787499999999998</v>
      </c>
      <c r="B74" s="21">
        <v>7.1</v>
      </c>
      <c r="C74" s="27">
        <v>16.045</v>
      </c>
      <c r="D74" s="21">
        <v>7.1</v>
      </c>
      <c r="F74" s="26">
        <v>12.135000000000002</v>
      </c>
      <c r="G74" s="21">
        <v>7.1</v>
      </c>
      <c r="H74" s="27">
        <v>15.1725</v>
      </c>
      <c r="I74" s="21">
        <v>7.1</v>
      </c>
      <c r="K74" s="73"/>
      <c r="L74" s="2"/>
    </row>
    <row r="75" spans="1:11" ht="13.5" customHeight="1">
      <c r="A75" s="25">
        <v>12.87</v>
      </c>
      <c r="B75" s="15">
        <v>7.2</v>
      </c>
      <c r="C75" s="25">
        <v>16.15</v>
      </c>
      <c r="D75" s="15">
        <v>7.2</v>
      </c>
      <c r="F75" s="24">
        <v>12.22</v>
      </c>
      <c r="G75" s="15">
        <v>7.2</v>
      </c>
      <c r="H75" s="25">
        <v>15.28</v>
      </c>
      <c r="I75" s="15">
        <v>7.2</v>
      </c>
      <c r="K75" s="74"/>
    </row>
    <row r="76" spans="1:12" ht="13.5" customHeight="1">
      <c r="A76" s="27">
        <v>12.945</v>
      </c>
      <c r="B76" s="21">
        <v>7.3</v>
      </c>
      <c r="C76" s="27">
        <v>16.2575</v>
      </c>
      <c r="D76" s="21">
        <v>7.3</v>
      </c>
      <c r="F76" s="26">
        <v>12.3</v>
      </c>
      <c r="G76" s="21">
        <v>7.3</v>
      </c>
      <c r="H76" s="27">
        <v>15.3925</v>
      </c>
      <c r="I76" s="21">
        <v>7.3</v>
      </c>
      <c r="K76" s="73"/>
      <c r="L76" s="2"/>
    </row>
    <row r="77" spans="1:12" ht="13.5" customHeight="1">
      <c r="A77" s="27">
        <v>13.02</v>
      </c>
      <c r="B77" s="21">
        <v>7.4</v>
      </c>
      <c r="C77" s="27">
        <v>16.365000000000002</v>
      </c>
      <c r="D77" s="21">
        <v>7.4</v>
      </c>
      <c r="F77" s="26">
        <v>12.38</v>
      </c>
      <c r="G77" s="21">
        <v>7.4</v>
      </c>
      <c r="H77" s="27">
        <v>15.505</v>
      </c>
      <c r="I77" s="21">
        <v>7.4</v>
      </c>
      <c r="K77" s="2"/>
      <c r="L77" s="2"/>
    </row>
    <row r="78" spans="1:9" ht="13.5" customHeight="1">
      <c r="A78" s="27">
        <v>13.094999999999999</v>
      </c>
      <c r="B78" s="21">
        <v>7.5</v>
      </c>
      <c r="C78" s="27">
        <v>16.472500000000004</v>
      </c>
      <c r="D78" s="21">
        <v>7.5</v>
      </c>
      <c r="F78" s="26">
        <v>12.46</v>
      </c>
      <c r="G78" s="21">
        <v>7.5</v>
      </c>
      <c r="H78" s="27">
        <v>15.617500000000001</v>
      </c>
      <c r="I78" s="21">
        <v>7.5</v>
      </c>
    </row>
    <row r="79" spans="1:9" ht="13.5" customHeight="1">
      <c r="A79" s="25">
        <v>13.17</v>
      </c>
      <c r="B79" s="15">
        <v>7.6</v>
      </c>
      <c r="C79" s="25">
        <v>16.58</v>
      </c>
      <c r="D79" s="15">
        <v>7.6</v>
      </c>
      <c r="F79" s="24">
        <v>12.54</v>
      </c>
      <c r="G79" s="15">
        <v>7.6</v>
      </c>
      <c r="H79" s="25">
        <v>15.73</v>
      </c>
      <c r="I79" s="15">
        <v>7.6</v>
      </c>
    </row>
    <row r="80" spans="1:9" ht="13.5" customHeight="1">
      <c r="A80" s="27">
        <v>13.2525</v>
      </c>
      <c r="B80" s="21">
        <v>7.7</v>
      </c>
      <c r="C80" s="27">
        <v>16.685</v>
      </c>
      <c r="D80" s="21">
        <v>7.7</v>
      </c>
      <c r="F80" s="26">
        <v>12.622499999999999</v>
      </c>
      <c r="G80" s="21">
        <v>7.7</v>
      </c>
      <c r="H80" s="27">
        <v>15.835</v>
      </c>
      <c r="I80" s="21">
        <v>7.7</v>
      </c>
    </row>
    <row r="81" spans="1:9" ht="13.5" customHeight="1">
      <c r="A81" s="27">
        <v>13.334999999999999</v>
      </c>
      <c r="B81" s="21">
        <v>7.8</v>
      </c>
      <c r="C81" s="27">
        <v>16.79</v>
      </c>
      <c r="D81" s="21">
        <v>7.8</v>
      </c>
      <c r="F81" s="26">
        <v>12.704999999999998</v>
      </c>
      <c r="G81" s="21">
        <v>7.8</v>
      </c>
      <c r="H81" s="27">
        <v>15.940000000000001</v>
      </c>
      <c r="I81" s="21">
        <v>7.8</v>
      </c>
    </row>
    <row r="82" spans="1:9" ht="13.5" customHeight="1">
      <c r="A82" s="27">
        <v>13.417499999999999</v>
      </c>
      <c r="B82" s="21">
        <v>7.9</v>
      </c>
      <c r="C82" s="27">
        <v>16.895</v>
      </c>
      <c r="D82" s="21">
        <v>7.9</v>
      </c>
      <c r="F82" s="26">
        <v>12.787499999999998</v>
      </c>
      <c r="G82" s="21">
        <v>7.9</v>
      </c>
      <c r="H82" s="27">
        <v>16.045</v>
      </c>
      <c r="I82" s="21">
        <v>7.9</v>
      </c>
    </row>
    <row r="83" spans="1:9" ht="13.5" customHeight="1">
      <c r="A83" s="25">
        <v>13.5</v>
      </c>
      <c r="B83" s="15">
        <v>8</v>
      </c>
      <c r="C83" s="25">
        <v>17</v>
      </c>
      <c r="D83" s="15">
        <v>8</v>
      </c>
      <c r="F83" s="24">
        <v>12.87</v>
      </c>
      <c r="G83" s="15">
        <v>8</v>
      </c>
      <c r="H83" s="25">
        <v>16.15</v>
      </c>
      <c r="I83" s="15">
        <v>8</v>
      </c>
    </row>
    <row r="84" spans="1:9" ht="13.5" customHeight="1">
      <c r="A84" s="25">
        <v>17</v>
      </c>
      <c r="B84" s="15">
        <v>8</v>
      </c>
      <c r="C84" s="25">
        <v>17</v>
      </c>
      <c r="D84" s="22">
        <v>8</v>
      </c>
      <c r="F84" s="24">
        <v>15</v>
      </c>
      <c r="G84" s="15">
        <v>8</v>
      </c>
      <c r="H84" s="25">
        <v>20</v>
      </c>
      <c r="I84" s="22">
        <v>8</v>
      </c>
    </row>
    <row r="85" spans="1:9" ht="13.5" customHeight="1">
      <c r="A85" s="16"/>
      <c r="B85" s="20"/>
      <c r="C85" s="18"/>
      <c r="D85" s="19"/>
      <c r="F85" s="16"/>
      <c r="G85" s="20"/>
      <c r="H85" s="18"/>
      <c r="I85" s="19"/>
    </row>
    <row r="86" spans="1:9" ht="13.5" customHeight="1">
      <c r="A86" s="16"/>
      <c r="B86" s="17"/>
      <c r="C86" s="18"/>
      <c r="D86" s="19"/>
      <c r="F86" s="16"/>
      <c r="G86" s="17"/>
      <c r="H86" s="18"/>
      <c r="I86" s="19"/>
    </row>
    <row r="87" spans="1:9" ht="13.5" customHeight="1">
      <c r="A87" s="16"/>
      <c r="B87" s="17"/>
      <c r="C87" s="18"/>
      <c r="D87" s="19"/>
      <c r="F87" s="16"/>
      <c r="G87" s="17"/>
      <c r="H87" s="18"/>
      <c r="I87" s="19"/>
    </row>
    <row r="88" spans="1:9" ht="13.5" customHeight="1">
      <c r="A88" s="16"/>
      <c r="B88" s="20"/>
      <c r="C88" s="18"/>
      <c r="D88" s="19"/>
      <c r="F88" s="16"/>
      <c r="G88" s="20"/>
      <c r="H88" s="18"/>
      <c r="I88" s="19"/>
    </row>
    <row r="89" spans="1:9" ht="13.5" customHeight="1">
      <c r="A89" s="16"/>
      <c r="B89" s="17"/>
      <c r="C89" s="18"/>
      <c r="D89" s="19"/>
      <c r="F89" s="16"/>
      <c r="G89" s="17"/>
      <c r="H89" s="18"/>
      <c r="I89" s="19"/>
    </row>
    <row r="90" spans="1:9" ht="13.5" customHeight="1">
      <c r="A90" s="16"/>
      <c r="B90" s="17"/>
      <c r="C90" s="18"/>
      <c r="D90" s="19"/>
      <c r="F90" s="16"/>
      <c r="G90" s="17"/>
      <c r="H90" s="18"/>
      <c r="I90" s="19"/>
    </row>
    <row r="91" spans="1:9" ht="13.5" customHeight="1">
      <c r="A91" s="18"/>
      <c r="B91" s="20"/>
      <c r="C91" s="18"/>
      <c r="D91" s="19"/>
      <c r="F91" s="18"/>
      <c r="G91" s="20"/>
      <c r="H91" s="18"/>
      <c r="I91" s="19"/>
    </row>
    <row r="92" spans="1:9" ht="13.5" customHeight="1">
      <c r="A92" s="18"/>
      <c r="B92" s="17"/>
      <c r="C92" s="18"/>
      <c r="D92" s="19"/>
      <c r="F92" s="18"/>
      <c r="G92" s="17"/>
      <c r="H92" s="18"/>
      <c r="I92" s="19"/>
    </row>
    <row r="93" spans="1:9" ht="13.5" customHeight="1">
      <c r="A93" s="18"/>
      <c r="B93" s="17"/>
      <c r="C93" s="18"/>
      <c r="D93" s="19"/>
      <c r="F93" s="18"/>
      <c r="G93" s="17"/>
      <c r="H93" s="18"/>
      <c r="I93" s="19"/>
    </row>
    <row r="94" spans="1:9" ht="13.5" customHeight="1">
      <c r="A94" s="18"/>
      <c r="B94" s="20"/>
      <c r="C94" s="18"/>
      <c r="D94" s="19"/>
      <c r="F94" s="18"/>
      <c r="G94" s="20"/>
      <c r="H94" s="18"/>
      <c r="I94" s="19"/>
    </row>
    <row r="95" spans="1:9" ht="13.5" customHeight="1">
      <c r="A95" s="18"/>
      <c r="B95" s="17"/>
      <c r="C95" s="18"/>
      <c r="D95" s="19"/>
      <c r="F95" s="18"/>
      <c r="G95" s="17"/>
      <c r="H95" s="18"/>
      <c r="I95" s="19"/>
    </row>
    <row r="96" spans="1:9" ht="13.5" customHeight="1">
      <c r="A96" s="18"/>
      <c r="B96" s="17"/>
      <c r="C96" s="18"/>
      <c r="D96" s="19"/>
      <c r="F96" s="18"/>
      <c r="G96" s="17"/>
      <c r="H96" s="18"/>
      <c r="I96" s="19"/>
    </row>
    <row r="97" spans="1:9" ht="13.5" customHeight="1">
      <c r="A97" s="18"/>
      <c r="B97" s="20"/>
      <c r="C97" s="18"/>
      <c r="D97" s="19"/>
      <c r="F97" s="18"/>
      <c r="G97" s="20"/>
      <c r="H97" s="18"/>
      <c r="I97" s="19"/>
    </row>
    <row r="98" spans="1:9" ht="13.5" customHeight="1">
      <c r="A98" s="18"/>
      <c r="B98" s="17"/>
      <c r="C98" s="18"/>
      <c r="D98" s="19"/>
      <c r="F98" s="18"/>
      <c r="G98" s="17"/>
      <c r="H98" s="18"/>
      <c r="I98" s="19"/>
    </row>
    <row r="99" spans="1:9" ht="13.5" customHeight="1">
      <c r="A99" s="18"/>
      <c r="B99" s="17"/>
      <c r="C99" s="18"/>
      <c r="D99" s="19"/>
      <c r="F99" s="18"/>
      <c r="G99" s="17"/>
      <c r="H99" s="18"/>
      <c r="I99" s="19"/>
    </row>
    <row r="100" spans="1:9" ht="13.5" customHeight="1">
      <c r="A100" s="18"/>
      <c r="B100" s="20"/>
      <c r="C100" s="18"/>
      <c r="D100" s="19"/>
      <c r="F100" s="18"/>
      <c r="G100" s="20"/>
      <c r="H100" s="18"/>
      <c r="I100" s="19"/>
    </row>
    <row r="101" spans="1:9" ht="13.5" customHeight="1">
      <c r="A101" s="18"/>
      <c r="B101" s="17"/>
      <c r="C101" s="18"/>
      <c r="D101" s="19"/>
      <c r="F101" s="18"/>
      <c r="G101" s="17"/>
      <c r="H101" s="18"/>
      <c r="I101" s="19"/>
    </row>
    <row r="102" spans="1:9" ht="13.5" customHeight="1">
      <c r="A102" s="18"/>
      <c r="B102" s="17"/>
      <c r="C102" s="18"/>
      <c r="D102" s="19"/>
      <c r="F102" s="18"/>
      <c r="G102" s="17"/>
      <c r="H102" s="18"/>
      <c r="I102" s="19"/>
    </row>
    <row r="103" spans="1:9" ht="13.5" customHeight="1">
      <c r="A103" s="18"/>
      <c r="B103" s="20"/>
      <c r="C103" s="18"/>
      <c r="D103" s="19"/>
      <c r="F103" s="18"/>
      <c r="G103" s="20"/>
      <c r="H103" s="18"/>
      <c r="I103" s="19"/>
    </row>
    <row r="104" spans="1:9" ht="13.5" customHeight="1">
      <c r="A104" s="18"/>
      <c r="B104" s="17"/>
      <c r="C104" s="18"/>
      <c r="D104" s="19"/>
      <c r="F104" s="18"/>
      <c r="G104" s="17"/>
      <c r="H104" s="18"/>
      <c r="I104" s="19"/>
    </row>
    <row r="105" spans="1:9" ht="13.5" customHeight="1">
      <c r="A105" s="18"/>
      <c r="B105" s="17"/>
      <c r="C105" s="18"/>
      <c r="D105" s="19"/>
      <c r="F105" s="18"/>
      <c r="G105" s="17"/>
      <c r="H105" s="18"/>
      <c r="I105" s="19"/>
    </row>
    <row r="106" spans="1:9" ht="13.5" customHeight="1">
      <c r="A106" s="18"/>
      <c r="B106" s="20"/>
      <c r="C106" s="18"/>
      <c r="D106" s="19"/>
      <c r="F106" s="18"/>
      <c r="G106" s="20"/>
      <c r="H106" s="18"/>
      <c r="I106" s="19"/>
    </row>
    <row r="107" spans="1:9" ht="13.5" customHeight="1">
      <c r="A107" s="18"/>
      <c r="B107" s="17"/>
      <c r="C107" s="18"/>
      <c r="D107" s="19"/>
      <c r="F107" s="18"/>
      <c r="G107" s="17"/>
      <c r="H107" s="18"/>
      <c r="I107" s="19"/>
    </row>
    <row r="108" spans="1:9" ht="13.5" customHeight="1">
      <c r="A108" s="18"/>
      <c r="B108" s="17"/>
      <c r="C108" s="18"/>
      <c r="D108" s="19"/>
      <c r="F108" s="18"/>
      <c r="G108" s="17"/>
      <c r="H108" s="18"/>
      <c r="I108" s="19"/>
    </row>
    <row r="109" spans="1:9" ht="13.5" customHeight="1">
      <c r="A109" s="18"/>
      <c r="B109" s="20"/>
      <c r="C109" s="18"/>
      <c r="D109" s="19"/>
      <c r="F109" s="18"/>
      <c r="G109" s="20"/>
      <c r="H109" s="18"/>
      <c r="I109" s="19"/>
    </row>
    <row r="110" spans="1:9" ht="13.5" customHeight="1">
      <c r="A110" s="18"/>
      <c r="B110" s="17"/>
      <c r="C110" s="18"/>
      <c r="D110" s="19"/>
      <c r="F110" s="18"/>
      <c r="G110" s="17"/>
      <c r="H110" s="18"/>
      <c r="I110" s="19"/>
    </row>
    <row r="111" spans="1:9" ht="13.5" customHeight="1">
      <c r="A111" s="18"/>
      <c r="B111" s="17"/>
      <c r="C111" s="18"/>
      <c r="D111" s="19"/>
      <c r="F111" s="18"/>
      <c r="G111" s="17"/>
      <c r="H111" s="18"/>
      <c r="I111" s="19"/>
    </row>
    <row r="112" spans="1:9" ht="13.5" customHeight="1">
      <c r="A112" s="18"/>
      <c r="B112" s="20"/>
      <c r="C112" s="18"/>
      <c r="D112" s="19"/>
      <c r="F112" s="18"/>
      <c r="G112" s="20"/>
      <c r="H112" s="18"/>
      <c r="I112" s="19"/>
    </row>
    <row r="113" spans="1:9" ht="13.5" customHeight="1">
      <c r="A113" s="18"/>
      <c r="B113" s="17"/>
      <c r="C113" s="18"/>
      <c r="D113" s="19"/>
      <c r="F113" s="18"/>
      <c r="G113" s="17"/>
      <c r="H113" s="18"/>
      <c r="I113" s="19"/>
    </row>
    <row r="114" spans="1:9" ht="13.5" customHeight="1">
      <c r="A114" s="18"/>
      <c r="B114" s="17"/>
      <c r="C114" s="18"/>
      <c r="D114" s="19"/>
      <c r="F114" s="18"/>
      <c r="G114" s="17"/>
      <c r="H114" s="18"/>
      <c r="I114" s="19"/>
    </row>
    <row r="115" spans="1:9" ht="13.5" customHeight="1">
      <c r="A115" s="3"/>
      <c r="B115" s="20"/>
      <c r="C115" s="3"/>
      <c r="D115" s="19"/>
      <c r="F115" s="3"/>
      <c r="G115" s="20"/>
      <c r="H115" s="3"/>
      <c r="I115" s="19"/>
    </row>
    <row r="116" spans="1:9" ht="12.75">
      <c r="A116" s="3"/>
      <c r="B116" s="17"/>
      <c r="C116" s="18"/>
      <c r="D116" s="19"/>
      <c r="F116" s="3"/>
      <c r="G116" s="17"/>
      <c r="H116" s="18"/>
      <c r="I116" s="19"/>
    </row>
    <row r="117" spans="1:9" ht="12.75">
      <c r="A117" s="3"/>
      <c r="B117" s="17"/>
      <c r="C117" s="18"/>
      <c r="D117" s="19"/>
      <c r="F117" s="3"/>
      <c r="G117" s="17"/>
      <c r="H117" s="18"/>
      <c r="I117" s="19"/>
    </row>
    <row r="118" spans="1:9" ht="12.75">
      <c r="A118" s="3"/>
      <c r="B118" s="20"/>
      <c r="C118" s="18"/>
      <c r="D118" s="19"/>
      <c r="F118" s="3"/>
      <c r="G118" s="20"/>
      <c r="H118" s="18"/>
      <c r="I118" s="19"/>
    </row>
    <row r="119" spans="1:9" ht="12.75">
      <c r="A119" s="3"/>
      <c r="B119" s="17"/>
      <c r="C119" s="18"/>
      <c r="D119" s="19"/>
      <c r="F119" s="3"/>
      <c r="G119" s="17"/>
      <c r="H119" s="18"/>
      <c r="I119" s="19"/>
    </row>
    <row r="120" spans="1:9" ht="12.75">
      <c r="A120" s="3"/>
      <c r="B120" s="17"/>
      <c r="C120" s="18"/>
      <c r="D120" s="19"/>
      <c r="F120" s="3"/>
      <c r="G120" s="17"/>
      <c r="H120" s="18"/>
      <c r="I120" s="19"/>
    </row>
    <row r="121" spans="1:9" ht="12.75">
      <c r="A121" s="3"/>
      <c r="B121" s="20"/>
      <c r="C121" s="3"/>
      <c r="D121" s="19"/>
      <c r="F121" s="3"/>
      <c r="G121" s="20"/>
      <c r="H121" s="3"/>
      <c r="I121" s="19"/>
    </row>
    <row r="122" spans="1:9" ht="12.75">
      <c r="A122" s="3"/>
      <c r="B122" s="3"/>
      <c r="C122" s="3"/>
      <c r="D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F123" s="3"/>
      <c r="G123" s="3"/>
      <c r="H123" s="3"/>
      <c r="I123" s="3"/>
    </row>
  </sheetData>
  <sheetProtection selectLockedCells="1"/>
  <mergeCells count="6">
    <mergeCell ref="A1:D2"/>
    <mergeCell ref="A3:B4"/>
    <mergeCell ref="C3:D4"/>
    <mergeCell ref="F1:I2"/>
    <mergeCell ref="F3:G4"/>
    <mergeCell ref="H3:I4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GADUEL P</dc:creator>
  <cp:keywords/>
  <dc:description/>
  <cp:lastModifiedBy>fabrice bruchon</cp:lastModifiedBy>
  <cp:lastPrinted>2003-11-22T13:50:00Z</cp:lastPrinted>
  <dcterms:created xsi:type="dcterms:W3CDTF">2002-11-12T09:09:01Z</dcterms:created>
  <dcterms:modified xsi:type="dcterms:W3CDTF">2016-10-28T15:36:51Z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